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20" tabRatio="500" activeTab="0"/>
  </bookViews>
  <sheets>
    <sheet name="ЛКМ, герметик" sheetId="1" r:id="rId1"/>
  </sheets>
  <definedNames>
    <definedName name="_5595_NEW">'ЛКМ, герметик'!#REF!</definedName>
    <definedName name="Excel_BuiltIn__FilterDatabase" localSheetId="0">'ЛКМ, герметик'!$A$32:$I$57</definedName>
  </definedNames>
  <calcPr fullCalcOnLoad="1"/>
</workbook>
</file>

<file path=xl/sharedStrings.xml><?xml version="1.0" encoding="utf-8"?>
<sst xmlns="http://schemas.openxmlformats.org/spreadsheetml/2006/main" count="371" uniqueCount="214">
  <si>
    <t xml:space="preserve">                                                                                                                                         </t>
  </si>
  <si>
    <t>ваша скидка, %</t>
  </si>
  <si>
    <t>Курс евро</t>
  </si>
  <si>
    <t>Ваш заказ €</t>
  </si>
  <si>
    <t>Ваш заказ руб.</t>
  </si>
  <si>
    <t>Ваш заказ евро.</t>
  </si>
  <si>
    <r>
      <rPr>
        <b/>
        <sz val="9"/>
        <color indexed="40"/>
        <rFont val="Calibri"/>
        <family val="2"/>
      </rPr>
      <t xml:space="preserve">новый товар
</t>
    </r>
    <r>
      <rPr>
        <b/>
        <sz val="9"/>
        <color indexed="10"/>
        <rFont val="Calibri"/>
        <family val="2"/>
      </rPr>
      <t xml:space="preserve">повышение цены
</t>
    </r>
    <r>
      <rPr>
        <b/>
        <sz val="9"/>
        <color indexed="17"/>
        <rFont val="Calibri"/>
        <family val="2"/>
      </rPr>
      <t>снижение цены</t>
    </r>
  </si>
  <si>
    <t>Код</t>
  </si>
  <si>
    <t>Наименование продукции</t>
  </si>
  <si>
    <t>Объем, л</t>
  </si>
  <si>
    <t>Кол-во в упаковке</t>
  </si>
  <si>
    <t>РРЦ</t>
  </si>
  <si>
    <t>Цена со скидкой €</t>
  </si>
  <si>
    <t>Цена со скидкой, руб.</t>
  </si>
  <si>
    <t>Ваш заказ</t>
  </si>
  <si>
    <t>сумма заказа</t>
  </si>
  <si>
    <t>Разбавители  и очистители</t>
  </si>
  <si>
    <t>5561/1</t>
  </si>
  <si>
    <t>8010/1</t>
  </si>
  <si>
    <t xml:space="preserve">Универсальный разбавитель </t>
  </si>
  <si>
    <t>1л</t>
  </si>
  <si>
    <t>5561/5</t>
  </si>
  <si>
    <t>8010/5</t>
  </si>
  <si>
    <t>5л</t>
  </si>
  <si>
    <t>5574/1</t>
  </si>
  <si>
    <t xml:space="preserve">Обезжириватель антисиликоновый </t>
  </si>
  <si>
    <t>5574/5</t>
  </si>
  <si>
    <t>5573/1</t>
  </si>
  <si>
    <t>8021/1</t>
  </si>
  <si>
    <t>Антистатик. Очиститель водно-спиртовой</t>
  </si>
  <si>
    <t>5573/5</t>
  </si>
  <si>
    <t>8021/5</t>
  </si>
  <si>
    <t>Очиститель битума</t>
  </si>
  <si>
    <t>0,5л</t>
  </si>
  <si>
    <t>Лаки</t>
  </si>
  <si>
    <t>Лак HS 2:1 HIGH GLOSS SR (высокая устойчивость к царапинам)</t>
  </si>
  <si>
    <t>Отвердитель для лака HS 1:2 HIGH GLOSS SR</t>
  </si>
  <si>
    <t>Комплект: Лак + Отвердитель HS 2:1 HIGH GLOSS SR</t>
  </si>
  <si>
    <t>1+0,5</t>
  </si>
  <si>
    <t>6+6</t>
  </si>
  <si>
    <t>5+2,5</t>
  </si>
  <si>
    <t>4+4</t>
  </si>
  <si>
    <t xml:space="preserve">Лак HS 2:1 FAST ускоренной полимеризации </t>
  </si>
  <si>
    <t>Отвердитель для лака HS 1:2 FAST</t>
  </si>
  <si>
    <t xml:space="preserve">Комплект: Лак + Отвердитель HS 2:1 </t>
  </si>
  <si>
    <t>Лак акриловый прозрачный 2:1</t>
  </si>
  <si>
    <t>Отвердитель для лака 2:1</t>
  </si>
  <si>
    <t>Комплект: Лак + Отвердитель 2:1</t>
  </si>
  <si>
    <t>12+12</t>
  </si>
  <si>
    <t>Акриловый лак в аэрозольной упаковке 1К JetaPro. Прозрачный</t>
  </si>
  <si>
    <t>0,4л</t>
  </si>
  <si>
    <t>Грунты</t>
  </si>
  <si>
    <t>Грунт мокрый-по-мокрому 3:1, акриловый с антикоррозийными добавками + отвердитель. Цвет: серый</t>
  </si>
  <si>
    <t>0,75+0,25л</t>
  </si>
  <si>
    <t>Грунт мокрый-по-мокрому 3:1, акриловый с антикоррозийными добавками + отвердитель. Цвет: белый</t>
  </si>
  <si>
    <t>Грунт мокрый-по-мокрому 3:1, акриловый с антикоррозийными добавками + отвердитель. Цвет: чёрный</t>
  </si>
  <si>
    <t>Грунт-наполнитель 4:1 акриловый HIGH BUILD UHS + отвердитель. Цвет: серый</t>
  </si>
  <si>
    <t>0,8+0,2л</t>
  </si>
  <si>
    <t>Грунт-наполнитель 4:1 акриловый HIGH BUILD UHS + отвердитель. Цвет: белый</t>
  </si>
  <si>
    <t>Грунт-наполнитель 4:1 акриловый HIGH BUILD UHS + отвердитель. Цвет: чёрный</t>
  </si>
  <si>
    <t>401/black</t>
  </si>
  <si>
    <t xml:space="preserve">Грунт-наполнитель 4:1, акриловый + отвердитель. Цвет: серый </t>
  </si>
  <si>
    <t>401/gray</t>
  </si>
  <si>
    <t xml:space="preserve">Грунт-наполнитель 4:1, акриловый + отвердитель. Цвет: белый </t>
  </si>
  <si>
    <t>401/white</t>
  </si>
  <si>
    <t xml:space="preserve">Грунт-наполнитель 4:1, акриловый + отвердитель. Цвет: чёрный </t>
  </si>
  <si>
    <t>Грунт-наполнитель 5:1, акриловый + отвердитель. Цвет: серый</t>
  </si>
  <si>
    <t>0,5+0,1л</t>
  </si>
  <si>
    <t>Грунт-наполнитель 5:1, акриловый + отвердитель. Цвет: белый</t>
  </si>
  <si>
    <t>Грунт-наполнитель 5:1, акриловый + отвердитель. Цвет: чёрный</t>
  </si>
  <si>
    <t>0,8+0,16л</t>
  </si>
  <si>
    <t>Грунт-изолятор 1:1, кислотный (компонент А + компонент В). Цвет: темно-желтый</t>
  </si>
  <si>
    <t>0,4+0,4л</t>
  </si>
  <si>
    <t>Грунт-изолятор 4:1, эпоксидный. Цвет: серый</t>
  </si>
  <si>
    <t>Грунт-изолятор 1:1, эпоксидный. Цвет: серый</t>
  </si>
  <si>
    <t>0,5+0,5л</t>
  </si>
  <si>
    <t>Грунт-наполнитель 1К (спрей), акриловый. Цвет: серый</t>
  </si>
  <si>
    <t>Грунт-наполнитель 1К (спрей), акриловый. Цвет: белый</t>
  </si>
  <si>
    <t>Грунт-наполнитель 1К (спрей), акриловый. Цвет: чёрный</t>
  </si>
  <si>
    <t>Грунт-изолятор 1К (спрей), кислотный. Цвет: бежевый</t>
  </si>
  <si>
    <t>Грунт-изолятор 1К (спрей), эпоксидный. Цвет: серый</t>
  </si>
  <si>
    <t>Грунт адгезионный 1К (спрей), для пластика. Цвет: прозрачный</t>
  </si>
  <si>
    <t>Грунт адгезионный 1К, для пластика. Цвет: бесцветный</t>
  </si>
  <si>
    <t xml:space="preserve">Шпатлевки </t>
  </si>
  <si>
    <t>55412 America</t>
  </si>
  <si>
    <t>Наполняющая ультралегкая</t>
  </si>
  <si>
    <t>0,7л</t>
  </si>
  <si>
    <t>1,5л</t>
  </si>
  <si>
    <t>5541soft</t>
  </si>
  <si>
    <t>412/0,25</t>
  </si>
  <si>
    <t>Мягкая наполняющая</t>
  </si>
  <si>
    <t>0,25кг</t>
  </si>
  <si>
    <t>412/0,5</t>
  </si>
  <si>
    <t>0,5кг</t>
  </si>
  <si>
    <t>412/1</t>
  </si>
  <si>
    <t>1кг</t>
  </si>
  <si>
    <t>412/1,8</t>
  </si>
  <si>
    <t>1,8кг</t>
  </si>
  <si>
    <t>412/4</t>
  </si>
  <si>
    <t>4кг</t>
  </si>
  <si>
    <t>5540 universal</t>
  </si>
  <si>
    <t>415/0,25</t>
  </si>
  <si>
    <t xml:space="preserve">Универсальная </t>
  </si>
  <si>
    <t>415/0,5</t>
  </si>
  <si>
    <t>415/1</t>
  </si>
  <si>
    <t>415/1,8</t>
  </si>
  <si>
    <t>5546 fiber</t>
  </si>
  <si>
    <t>417/0,25</t>
  </si>
  <si>
    <t xml:space="preserve">Стекловолокно </t>
  </si>
  <si>
    <t>417/0,5</t>
  </si>
  <si>
    <t>417/1</t>
  </si>
  <si>
    <t>417/1,8</t>
  </si>
  <si>
    <t>55410 indigo</t>
  </si>
  <si>
    <t>Микростекловолокно</t>
  </si>
  <si>
    <t>5548 plastic</t>
  </si>
  <si>
    <t>419/0,25</t>
  </si>
  <si>
    <t>Для пластика</t>
  </si>
  <si>
    <t>419/0,5</t>
  </si>
  <si>
    <t>419/1</t>
  </si>
  <si>
    <t>5549 spray</t>
  </si>
  <si>
    <t>420/1,2 Spray</t>
  </si>
  <si>
    <t>Пневмораспыляемая с отвердителем</t>
  </si>
  <si>
    <t>1,2кг</t>
  </si>
  <si>
    <t>5547 fine</t>
  </si>
  <si>
    <t>421/0,25</t>
  </si>
  <si>
    <t>Доводочная</t>
  </si>
  <si>
    <t>421/0,5</t>
  </si>
  <si>
    <t>421/1</t>
  </si>
  <si>
    <t>421/1,8</t>
  </si>
  <si>
    <t>5545 carbon</t>
  </si>
  <si>
    <t>Углеволокно</t>
  </si>
  <si>
    <t>423/0,5</t>
  </si>
  <si>
    <t>423/1</t>
  </si>
  <si>
    <t>423/1,8</t>
  </si>
  <si>
    <t>5544 Alu</t>
  </si>
  <si>
    <t>425/0,25</t>
  </si>
  <si>
    <t>Алюминиевая</t>
  </si>
  <si>
    <t>425/0,5</t>
  </si>
  <si>
    <t>425/1</t>
  </si>
  <si>
    <t>425/1,8</t>
  </si>
  <si>
    <t>5542 light</t>
  </si>
  <si>
    <t>422/0,5</t>
  </si>
  <si>
    <t>Легкая</t>
  </si>
  <si>
    <t>422/1</t>
  </si>
  <si>
    <t>Отвердитель для шпатлевки</t>
  </si>
  <si>
    <t>45гр.</t>
  </si>
  <si>
    <t>Защитные покрытия</t>
  </si>
  <si>
    <t>201/1 black</t>
  </si>
  <si>
    <t>Антигравий. Евробаллон под насадку.  Черный</t>
  </si>
  <si>
    <t>201/1 gray</t>
  </si>
  <si>
    <t>Антигравий. Евробаллон под насадку.  Серый</t>
  </si>
  <si>
    <t>Антигравий. Евробаллон под насадку. Белый</t>
  </si>
  <si>
    <t>202/0,5black</t>
  </si>
  <si>
    <t>Антигравий. Аэрозоль. Белый</t>
  </si>
  <si>
    <t>Антигравий. Аэрозоль. Черный</t>
  </si>
  <si>
    <t>202/0,5gray</t>
  </si>
  <si>
    <t>Антигравий. Аэрозоль. Серый</t>
  </si>
  <si>
    <t>Антигравий. Евробаллон под насадку.  Черный.</t>
  </si>
  <si>
    <t>Антигравий. Евробаллон под насадку. Черный</t>
  </si>
  <si>
    <t>Антигравий. Евробаллон под насадку.  Серый.</t>
  </si>
  <si>
    <t>Антигравий. Евробаллон под насадку. Серый</t>
  </si>
  <si>
    <t>Антигравий. Евробаллон под насадку. Белый.</t>
  </si>
  <si>
    <t>Мовиль цинкосодержащий для антикоррозионной защиты, в аэрозоле</t>
  </si>
  <si>
    <t>Alligator II -  2К покрытие на полиуретановой основе. Черный</t>
  </si>
  <si>
    <t>0,8+0,2кг</t>
  </si>
  <si>
    <t>Alligator II -  2К покрытие на полиуретановой основе. Колеруемый</t>
  </si>
  <si>
    <t>0,79+0,21кг</t>
  </si>
  <si>
    <t>Ремонтный набор</t>
  </si>
  <si>
    <t>Ремонтный набор на основе полиэфирной смолы</t>
  </si>
  <si>
    <t>Клей, герметики</t>
  </si>
  <si>
    <t>Полиуретановый кузовной герметик. Цвет: черный, серый</t>
  </si>
  <si>
    <t xml:space="preserve">Полиуретановый кузовной герметик (черный, серый, белый, бежевый) </t>
  </si>
  <si>
    <t>Полиуретановый кузовной герметик (черный, серый, белый) + 3002899 насадка</t>
  </si>
  <si>
    <t>60мл</t>
  </si>
  <si>
    <t xml:space="preserve">2К эластичный клей для пластика Jeta Plast. 1 минута.Черный. </t>
  </si>
  <si>
    <t>25гр</t>
  </si>
  <si>
    <t>2К эластичный клей для пластика Jeta Plast. 5 минут. Черный.</t>
  </si>
  <si>
    <t>Клей Jeta Mirror для фиксации корпуса салонного зеркала. Состав набора: клей (тюбик 2 грамма), 2 сетки, пропитанные активатором для клея. Желтый.</t>
  </si>
  <si>
    <t>2гр</t>
  </si>
  <si>
    <t>Пластиковые насадки для смешивания 2К клея.</t>
  </si>
  <si>
    <t>уп.</t>
  </si>
  <si>
    <t>3002899</t>
  </si>
  <si>
    <t>Насадка конусная под тюбик 60 мл. для нанесения шовного герметика. Белый</t>
  </si>
  <si>
    <t>шт.</t>
  </si>
  <si>
    <t>Аэрозоли</t>
  </si>
  <si>
    <t>203/0,5</t>
  </si>
  <si>
    <t>Краска черная матовая</t>
  </si>
  <si>
    <t>204/0,5</t>
  </si>
  <si>
    <t>Краска черная глянцевая</t>
  </si>
  <si>
    <t>205/0,5</t>
  </si>
  <si>
    <t>Краска серебристая</t>
  </si>
  <si>
    <t>J9010</t>
  </si>
  <si>
    <t>Полупродукт (баллон с газом и растворителем), клапан типа "мама"</t>
  </si>
  <si>
    <t>Полупродукт (баллон с газом и БЕЗ растворителя), клапан типа "мама"</t>
  </si>
  <si>
    <t>Штифт 2 в 1</t>
  </si>
  <si>
    <t>Полупродукт для подкраски сколов №1. Кисточка и штифт(капилляр) 2в1.</t>
  </si>
  <si>
    <t>600 шт</t>
  </si>
  <si>
    <t>Кисточка №2</t>
  </si>
  <si>
    <t>J9011</t>
  </si>
  <si>
    <t>Полупродукт для подкраски сколов №2. Кисточка.</t>
  </si>
  <si>
    <t>Установка для закачки баллонов</t>
  </si>
  <si>
    <t xml:space="preserve">НА ДАННЫЕ ПРОДУКТЫ СКИДКА НЕ РАСПРОСТРАНЯЕТСЯ!   </t>
  </si>
  <si>
    <t>PN9009/1</t>
  </si>
  <si>
    <t>Пневматическая поршневая установка для закачки баллонов(под заказ)</t>
  </si>
  <si>
    <t>Электрическая поршневая установка для закачки баллонов(под заказ)</t>
  </si>
  <si>
    <t>J2</t>
  </si>
  <si>
    <t xml:space="preserve">Адаптер дозирующего стакана </t>
  </si>
  <si>
    <t>J3</t>
  </si>
  <si>
    <t>Дозирующий биметаллический стаканчик в сборе</t>
  </si>
  <si>
    <t>J5</t>
  </si>
  <si>
    <t>Поршень в сборе</t>
  </si>
  <si>
    <t>J5 3/2</t>
  </si>
  <si>
    <t>J5.3/2</t>
  </si>
  <si>
    <t>Кольцо уплотнительное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</si>
</sst>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.00&quot; ₽&quot;"/>
  </numFmts>
  <fonts count="60">
    <font>
      <sz val="10"/>
      <name val="Arial"/>
      <family val="0"/>
    </font>
    <font>
      <sz val="8"/>
      <name val="Arial"/>
      <family val="2"/>
    </font>
    <font>
      <sz val="9"/>
      <name val="Arial Unicode MS"/>
      <family val="2"/>
    </font>
    <font>
      <sz val="9"/>
      <color indexed="53"/>
      <name val="Arial Unicode MS"/>
      <family val="2"/>
    </font>
    <font>
      <sz val="9"/>
      <color indexed="9"/>
      <name val="Arial Unicode MS"/>
      <family val="2"/>
    </font>
    <font>
      <b/>
      <sz val="9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0"/>
      <color indexed="9"/>
      <name val="Calibri"/>
      <family val="2"/>
    </font>
    <font>
      <b/>
      <sz val="9"/>
      <color indexed="40"/>
      <name val="Calibri"/>
      <family val="2"/>
    </font>
    <font>
      <b/>
      <sz val="9"/>
      <color indexed="10"/>
      <name val="Calibri"/>
      <family val="2"/>
    </font>
    <font>
      <b/>
      <sz val="9"/>
      <color indexed="17"/>
      <name val="Calibri"/>
      <family val="2"/>
    </font>
    <font>
      <sz val="8"/>
      <name val="Arial Unicode MS"/>
      <family val="2"/>
    </font>
    <font>
      <b/>
      <sz val="9"/>
      <name val="Arial Unicode MS"/>
      <family val="2"/>
    </font>
    <font>
      <b/>
      <sz val="8"/>
      <name val="Arial Unicode MS"/>
      <family val="2"/>
    </font>
    <font>
      <b/>
      <sz val="8"/>
      <color indexed="9"/>
      <name val="Arial Unicode MS"/>
      <family val="2"/>
    </font>
    <font>
      <b/>
      <sz val="10"/>
      <name val="Arial"/>
      <family val="2"/>
    </font>
    <font>
      <b/>
      <sz val="9"/>
      <color indexed="9"/>
      <name val="Calibri"/>
      <family val="2"/>
    </font>
    <font>
      <sz val="9"/>
      <name val="Calibri"/>
      <family val="2"/>
    </font>
    <font>
      <u val="single"/>
      <sz val="10"/>
      <color indexed="12"/>
      <name val="Arial"/>
      <family val="2"/>
    </font>
    <font>
      <sz val="10"/>
      <name val="Calibri"/>
      <family val="2"/>
    </font>
    <font>
      <sz val="9"/>
      <color indexed="17"/>
      <name val="Calibri"/>
      <family val="2"/>
    </font>
    <font>
      <sz val="9"/>
      <color indexed="10"/>
      <name val="Calibri"/>
      <family val="2"/>
    </font>
    <font>
      <b/>
      <sz val="9"/>
      <color indexed="30"/>
      <name val="Calibri"/>
      <family val="2"/>
    </font>
    <font>
      <b/>
      <sz val="10"/>
      <color indexed="10"/>
      <name val="Arial"/>
      <family val="2"/>
    </font>
    <font>
      <sz val="9"/>
      <color indexed="3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9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NumberFormat="1" applyFont="1" applyAlignment="1">
      <alignment horizontal="center" wrapText="1"/>
    </xf>
    <xf numFmtId="2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2" fontId="2" fillId="0" borderId="0" xfId="0" applyNumberFormat="1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center" vertical="center" wrapText="1"/>
    </xf>
    <xf numFmtId="2" fontId="6" fillId="34" borderId="0" xfId="0" applyNumberFormat="1" applyFont="1" applyFill="1" applyAlignment="1">
      <alignment horizontal="center" vertical="top"/>
    </xf>
    <xf numFmtId="0" fontId="7" fillId="35" borderId="11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 vertical="center"/>
    </xf>
    <xf numFmtId="164" fontId="14" fillId="35" borderId="11" xfId="0" applyNumberFormat="1" applyFont="1" applyFill="1" applyBorder="1" applyAlignment="1">
      <alignment horizontal="center" vertical="center"/>
    </xf>
    <xf numFmtId="164" fontId="15" fillId="35" borderId="11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0" fontId="5" fillId="36" borderId="11" xfId="0" applyNumberFormat="1" applyFont="1" applyFill="1" applyBorder="1" applyAlignment="1">
      <alignment horizontal="center" vertical="center" wrapText="1"/>
    </xf>
    <xf numFmtId="2" fontId="14" fillId="36" borderId="11" xfId="0" applyNumberFormat="1" applyFont="1" applyFill="1" applyBorder="1" applyAlignment="1">
      <alignment horizontal="center" vertical="center" wrapText="1"/>
    </xf>
    <xf numFmtId="2" fontId="5" fillId="36" borderId="11" xfId="0" applyNumberFormat="1" applyFont="1" applyFill="1" applyBorder="1" applyAlignment="1">
      <alignment horizontal="center" vertical="center" wrapText="1"/>
    </xf>
    <xf numFmtId="0" fontId="17" fillId="36" borderId="12" xfId="0" applyNumberFormat="1" applyFont="1" applyFill="1" applyBorder="1" applyAlignment="1">
      <alignment horizontal="center" vertical="center" wrapText="1"/>
    </xf>
    <xf numFmtId="2" fontId="17" fillId="36" borderId="12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5" fillId="37" borderId="12" xfId="0" applyFont="1" applyFill="1" applyBorder="1" applyAlignment="1">
      <alignment wrapText="1"/>
    </xf>
    <xf numFmtId="2" fontId="18" fillId="37" borderId="11" xfId="0" applyNumberFormat="1" applyFont="1" applyFill="1" applyBorder="1" applyAlignment="1">
      <alignment horizontal="center" wrapText="1"/>
    </xf>
    <xf numFmtId="2" fontId="18" fillId="37" borderId="12" xfId="0" applyNumberFormat="1" applyFont="1" applyFill="1" applyBorder="1" applyAlignment="1">
      <alignment horizontal="center" wrapText="1"/>
    </xf>
    <xf numFmtId="0" fontId="5" fillId="37" borderId="12" xfId="0" applyFont="1" applyFill="1" applyBorder="1" applyAlignment="1">
      <alignment vertical="center" wrapText="1"/>
    </xf>
    <xf numFmtId="2" fontId="4" fillId="0" borderId="12" xfId="0" applyNumberFormat="1" applyFont="1" applyFill="1" applyBorder="1" applyAlignment="1">
      <alignment horizontal="center" wrapText="1"/>
    </xf>
    <xf numFmtId="0" fontId="16" fillId="0" borderId="0" xfId="0" applyFont="1" applyFill="1" applyAlignment="1">
      <alignment horizontal="center" vertical="center" wrapText="1"/>
    </xf>
    <xf numFmtId="0" fontId="18" fillId="38" borderId="11" xfId="0" applyFont="1" applyFill="1" applyBorder="1" applyAlignment="1">
      <alignment horizontal="left" vertical="center" wrapText="1"/>
    </xf>
    <xf numFmtId="0" fontId="18" fillId="38" borderId="11" xfId="0" applyFont="1" applyFill="1" applyBorder="1" applyAlignment="1">
      <alignment horizontal="center" wrapText="1"/>
    </xf>
    <xf numFmtId="2" fontId="18" fillId="38" borderId="13" xfId="0" applyNumberFormat="1" applyFont="1" applyFill="1" applyBorder="1" applyAlignment="1">
      <alignment horizontal="center" vertical="center" wrapText="1"/>
    </xf>
    <xf numFmtId="2" fontId="18" fillId="0" borderId="11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/>
    </xf>
    <xf numFmtId="2" fontId="18" fillId="0" borderId="0" xfId="0" applyNumberFormat="1" applyFont="1" applyAlignment="1">
      <alignment horizontal="center" vertical="center" wrapText="1"/>
    </xf>
    <xf numFmtId="10" fontId="21" fillId="0" borderId="0" xfId="0" applyNumberFormat="1" applyFont="1" applyAlignment="1">
      <alignment horizontal="center" vertical="center" wrapText="1"/>
    </xf>
    <xf numFmtId="2" fontId="16" fillId="0" borderId="0" xfId="0" applyNumberFormat="1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10" fontId="22" fillId="0" borderId="0" xfId="0" applyNumberFormat="1" applyFont="1" applyAlignment="1">
      <alignment horizontal="center" vertical="center" wrapText="1"/>
    </xf>
    <xf numFmtId="0" fontId="18" fillId="38" borderId="11" xfId="0" applyFont="1" applyFill="1" applyBorder="1" applyAlignment="1">
      <alignment horizontal="center" vertical="center" wrapText="1"/>
    </xf>
    <xf numFmtId="0" fontId="5" fillId="38" borderId="14" xfId="0" applyFont="1" applyFill="1" applyBorder="1" applyAlignment="1">
      <alignment horizontal="left" vertical="center" wrapText="1"/>
    </xf>
    <xf numFmtId="0" fontId="18" fillId="38" borderId="14" xfId="0" applyFont="1" applyFill="1" applyBorder="1" applyAlignment="1">
      <alignment horizontal="left" vertical="center" wrapText="1"/>
    </xf>
    <xf numFmtId="0" fontId="18" fillId="37" borderId="11" xfId="0" applyFont="1" applyFill="1" applyBorder="1" applyAlignment="1">
      <alignment horizontal="center" wrapText="1"/>
    </xf>
    <xf numFmtId="10" fontId="18" fillId="0" borderId="0" xfId="0" applyNumberFormat="1" applyFont="1" applyAlignment="1">
      <alignment horizontal="center" vertical="center" wrapText="1"/>
    </xf>
    <xf numFmtId="2" fontId="16" fillId="0" borderId="0" xfId="0" applyNumberFormat="1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left" vertical="center" wrapText="1"/>
    </xf>
    <xf numFmtId="0" fontId="18" fillId="0" borderId="11" xfId="0" applyNumberFormat="1" applyFont="1" applyFill="1" applyBorder="1" applyAlignment="1">
      <alignment horizontal="center" wrapText="1"/>
    </xf>
    <xf numFmtId="2" fontId="18" fillId="38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6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right" vertical="center" wrapText="1"/>
    </xf>
    <xf numFmtId="0" fontId="5" fillId="38" borderId="11" xfId="0" applyFont="1" applyFill="1" applyBorder="1" applyAlignment="1">
      <alignment horizontal="left" vertical="center" wrapText="1"/>
    </xf>
    <xf numFmtId="0" fontId="16" fillId="0" borderId="11" xfId="0" applyFont="1" applyBorder="1" applyAlignment="1">
      <alignment/>
    </xf>
    <xf numFmtId="10" fontId="11" fillId="0" borderId="0" xfId="0" applyNumberFormat="1" applyFont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2" fontId="18" fillId="0" borderId="0" xfId="0" applyNumberFormat="1" applyFont="1" applyBorder="1" applyAlignment="1">
      <alignment horizontal="center" vertical="center" wrapText="1"/>
    </xf>
    <xf numFmtId="0" fontId="18" fillId="38" borderId="11" xfId="0" applyNumberFormat="1" applyFont="1" applyFill="1" applyBorder="1" applyAlignment="1">
      <alignment horizontal="center" wrapText="1"/>
    </xf>
    <xf numFmtId="0" fontId="18" fillId="0" borderId="11" xfId="0" applyFont="1" applyFill="1" applyBorder="1" applyAlignment="1">
      <alignment horizontal="left" vertical="center" wrapText="1"/>
    </xf>
    <xf numFmtId="0" fontId="18" fillId="38" borderId="11" xfId="54" applyFont="1" applyFill="1" applyBorder="1" applyAlignment="1">
      <alignment horizontal="left" vertical="center" wrapText="1"/>
      <protection/>
    </xf>
    <xf numFmtId="0" fontId="18" fillId="38" borderId="15" xfId="0" applyNumberFormat="1" applyFont="1" applyFill="1" applyBorder="1" applyAlignment="1">
      <alignment horizontal="center" vertical="center" wrapText="1"/>
    </xf>
    <xf numFmtId="0" fontId="18" fillId="38" borderId="11" xfId="0" applyNumberFormat="1" applyFont="1" applyFill="1" applyBorder="1" applyAlignment="1">
      <alignment horizontal="center" vertical="center" wrapText="1"/>
    </xf>
    <xf numFmtId="0" fontId="18" fillId="38" borderId="15" xfId="0" applyFont="1" applyFill="1" applyBorder="1" applyAlignment="1">
      <alignment horizontal="left" vertical="center" wrapText="1"/>
    </xf>
    <xf numFmtId="0" fontId="18" fillId="38" borderId="11" xfId="0" applyFont="1" applyFill="1" applyBorder="1" applyAlignment="1">
      <alignment vertical="center" wrapText="1"/>
    </xf>
    <xf numFmtId="0" fontId="5" fillId="38" borderId="15" xfId="0" applyFont="1" applyFill="1" applyBorder="1" applyAlignment="1">
      <alignment horizontal="left" vertical="center" wrapText="1"/>
    </xf>
    <xf numFmtId="0" fontId="18" fillId="38" borderId="11" xfId="54" applyFont="1" applyFill="1" applyBorder="1" applyAlignment="1">
      <alignment vertical="center" wrapText="1"/>
      <protection/>
    </xf>
    <xf numFmtId="0" fontId="16" fillId="0" borderId="0" xfId="0" applyFont="1" applyFill="1" applyBorder="1" applyAlignment="1">
      <alignment/>
    </xf>
    <xf numFmtId="0" fontId="16" fillId="0" borderId="0" xfId="0" applyFont="1" applyAlignment="1">
      <alignment/>
    </xf>
    <xf numFmtId="0" fontId="18" fillId="38" borderId="11" xfId="0" applyFont="1" applyFill="1" applyBorder="1" applyAlignment="1">
      <alignment horizontal="left" wrapText="1"/>
    </xf>
    <xf numFmtId="2" fontId="22" fillId="38" borderId="11" xfId="0" applyNumberFormat="1" applyFont="1" applyFill="1" applyBorder="1" applyAlignment="1">
      <alignment horizontal="center" vertical="center" wrapText="1"/>
    </xf>
    <xf numFmtId="2" fontId="22" fillId="0" borderId="11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8" fillId="0" borderId="11" xfId="54" applyFont="1" applyFill="1" applyBorder="1" applyAlignment="1">
      <alignment horizontal="left" vertical="center" wrapText="1"/>
      <protection/>
    </xf>
    <xf numFmtId="0" fontId="18" fillId="0" borderId="11" xfId="0" applyNumberFormat="1" applyFont="1" applyFill="1" applyBorder="1" applyAlignment="1">
      <alignment horizontal="center" vertical="center" wrapText="1"/>
    </xf>
    <xf numFmtId="2" fontId="18" fillId="0" borderId="13" xfId="0" applyNumberFormat="1" applyFont="1" applyFill="1" applyBorder="1" applyAlignment="1">
      <alignment horizontal="center" vertical="center" wrapText="1"/>
    </xf>
    <xf numFmtId="2" fontId="18" fillId="0" borderId="11" xfId="0" applyNumberFormat="1" applyFont="1" applyFill="1" applyBorder="1" applyAlignment="1">
      <alignment horizontal="center" vertical="center" wrapText="1"/>
    </xf>
    <xf numFmtId="0" fontId="18" fillId="37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6" fillId="38" borderId="11" xfId="0" applyFont="1" applyFill="1" applyBorder="1" applyAlignment="1">
      <alignment/>
    </xf>
    <xf numFmtId="0" fontId="18" fillId="38" borderId="17" xfId="0" applyNumberFormat="1" applyFont="1" applyFill="1" applyBorder="1" applyAlignment="1">
      <alignment horizontal="center" vertical="center" wrapText="1"/>
    </xf>
    <xf numFmtId="0" fontId="5" fillId="37" borderId="12" xfId="0" applyNumberFormat="1" applyFont="1" applyFill="1" applyBorder="1" applyAlignment="1">
      <alignment horizontal="center" vertical="center" wrapText="1"/>
    </xf>
    <xf numFmtId="0" fontId="0" fillId="38" borderId="0" xfId="0" applyFont="1" applyFill="1" applyBorder="1" applyAlignment="1">
      <alignment/>
    </xf>
    <xf numFmtId="0" fontId="0" fillId="38" borderId="0" xfId="0" applyFont="1" applyFill="1" applyAlignment="1">
      <alignment/>
    </xf>
    <xf numFmtId="2" fontId="22" fillId="38" borderId="13" xfId="0" applyNumberFormat="1" applyFont="1" applyFill="1" applyBorder="1" applyAlignment="1">
      <alignment horizontal="center" vertical="center" wrapText="1"/>
    </xf>
    <xf numFmtId="2" fontId="18" fillId="0" borderId="11" xfId="0" applyNumberFormat="1" applyFont="1" applyBorder="1" applyAlignment="1">
      <alignment horizontal="center" wrapText="1"/>
    </xf>
    <xf numFmtId="2" fontId="18" fillId="0" borderId="0" xfId="0" applyNumberFormat="1" applyFont="1" applyAlignment="1">
      <alignment horizontal="center" wrapText="1"/>
    </xf>
    <xf numFmtId="2" fontId="24" fillId="0" borderId="0" xfId="0" applyNumberFormat="1" applyFont="1" applyAlignment="1">
      <alignment horizontal="center" vertical="center" wrapText="1"/>
    </xf>
    <xf numFmtId="0" fontId="23" fillId="38" borderId="11" xfId="0" applyFont="1" applyFill="1" applyBorder="1" applyAlignment="1">
      <alignment horizontal="left" vertical="center" wrapText="1"/>
    </xf>
    <xf numFmtId="0" fontId="25" fillId="38" borderId="11" xfId="0" applyFont="1" applyFill="1" applyBorder="1" applyAlignment="1">
      <alignment horizontal="center" vertical="center" wrapText="1"/>
    </xf>
    <xf numFmtId="2" fontId="25" fillId="38" borderId="13" xfId="0" applyNumberFormat="1" applyFont="1" applyFill="1" applyBorder="1" applyAlignment="1">
      <alignment horizontal="center" vertical="center" wrapText="1"/>
    </xf>
    <xf numFmtId="2" fontId="25" fillId="0" borderId="11" xfId="0" applyNumberFormat="1" applyFont="1" applyBorder="1" applyAlignment="1">
      <alignment horizontal="center" vertical="center" wrapText="1"/>
    </xf>
    <xf numFmtId="2" fontId="18" fillId="0" borderId="11" xfId="0" applyNumberFormat="1" applyFont="1" applyFill="1" applyBorder="1" applyAlignment="1">
      <alignment horizontal="center" wrapText="1"/>
    </xf>
    <xf numFmtId="0" fontId="18" fillId="38" borderId="15" xfId="0" applyFont="1" applyFill="1" applyBorder="1" applyAlignment="1">
      <alignment vertical="top" wrapText="1"/>
    </xf>
    <xf numFmtId="2" fontId="18" fillId="38" borderId="12" xfId="0" applyNumberFormat="1" applyFont="1" applyFill="1" applyBorder="1" applyAlignment="1">
      <alignment horizontal="center" vertical="center" wrapText="1"/>
    </xf>
    <xf numFmtId="2" fontId="5" fillId="38" borderId="12" xfId="0" applyNumberFormat="1" applyFont="1" applyFill="1" applyBorder="1" applyAlignment="1">
      <alignment horizontal="center" vertical="center" wrapText="1"/>
    </xf>
    <xf numFmtId="0" fontId="18" fillId="38" borderId="11" xfId="0" applyFont="1" applyFill="1" applyBorder="1" applyAlignment="1">
      <alignment horizontal="center" vertical="center"/>
    </xf>
    <xf numFmtId="2" fontId="18" fillId="38" borderId="11" xfId="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5" fillId="37" borderId="14" xfId="0" applyFont="1" applyFill="1" applyBorder="1" applyAlignment="1">
      <alignment wrapText="1"/>
    </xf>
    <xf numFmtId="0" fontId="18" fillId="39" borderId="14" xfId="0" applyFont="1" applyFill="1" applyBorder="1" applyAlignment="1">
      <alignment vertical="center" wrapText="1"/>
    </xf>
    <xf numFmtId="0" fontId="18" fillId="39" borderId="12" xfId="0" applyFont="1" applyFill="1" applyBorder="1" applyAlignment="1">
      <alignment vertical="center" wrapText="1"/>
    </xf>
    <xf numFmtId="1" fontId="18" fillId="38" borderId="13" xfId="0" applyNumberFormat="1" applyFont="1" applyFill="1" applyBorder="1" applyAlignment="1">
      <alignment horizontal="center" vertical="center" wrapText="1"/>
    </xf>
    <xf numFmtId="2" fontId="22" fillId="0" borderId="0" xfId="0" applyNumberFormat="1" applyFont="1" applyAlignment="1">
      <alignment horizontal="center" vertical="center" wrapText="1"/>
    </xf>
    <xf numFmtId="0" fontId="2" fillId="0" borderId="18" xfId="0" applyFont="1" applyFill="1" applyBorder="1" applyAlignment="1">
      <alignment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5" fillId="37" borderId="13" xfId="0" applyFont="1" applyFill="1" applyBorder="1" applyAlignment="1">
      <alignment horizontal="center" vertical="center" wrapText="1"/>
    </xf>
    <xf numFmtId="0" fontId="18" fillId="39" borderId="13" xfId="0" applyFont="1" applyFill="1" applyBorder="1" applyAlignment="1">
      <alignment horizontal="center" vertical="center" wrapText="1"/>
    </xf>
    <xf numFmtId="49" fontId="18" fillId="0" borderId="19" xfId="0" applyNumberFormat="1" applyFont="1" applyBorder="1" applyAlignment="1">
      <alignment horizontal="left" vertical="top" wrapText="1"/>
    </xf>
    <xf numFmtId="49" fontId="18" fillId="0" borderId="18" xfId="0" applyNumberFormat="1" applyFont="1" applyFill="1" applyBorder="1" applyAlignment="1">
      <alignment horizontal="left" wrapText="1"/>
    </xf>
    <xf numFmtId="49" fontId="18" fillId="0" borderId="0" xfId="0" applyNumberFormat="1" applyFont="1" applyAlignment="1">
      <alignment horizontal="left" wrapText="1"/>
    </xf>
    <xf numFmtId="0" fontId="18" fillId="0" borderId="0" xfId="0" applyFont="1" applyFill="1" applyAlignment="1">
      <alignment/>
    </xf>
    <xf numFmtId="49" fontId="18" fillId="0" borderId="11" xfId="42" applyNumberFormat="1" applyFont="1" applyFill="1" applyBorder="1" applyAlignment="1" applyProtection="1">
      <alignment horizontal="left" vertical="center" wrapText="1"/>
      <protection/>
    </xf>
    <xf numFmtId="49" fontId="18" fillId="38" borderId="11" xfId="42" applyNumberFormat="1" applyFont="1" applyFill="1" applyBorder="1" applyAlignment="1" applyProtection="1">
      <alignment horizontal="left" vertical="center" wrapText="1"/>
      <protection/>
    </xf>
    <xf numFmtId="0" fontId="18" fillId="0" borderId="11" xfId="42" applyNumberFormat="1" applyFont="1" applyFill="1" applyBorder="1" applyAlignment="1" applyProtection="1">
      <alignment horizontal="left" vertical="center" wrapText="1"/>
      <protection/>
    </xf>
    <xf numFmtId="49" fontId="18" fillId="0" borderId="11" xfId="0" applyNumberFormat="1" applyFont="1" applyBorder="1" applyAlignment="1">
      <alignment horizontal="left" vertical="center" wrapText="1"/>
    </xf>
    <xf numFmtId="0" fontId="18" fillId="0" borderId="11" xfId="0" applyFont="1" applyFill="1" applyBorder="1" applyAlignment="1">
      <alignment/>
    </xf>
    <xf numFmtId="0" fontId="18" fillId="0" borderId="12" xfId="0" applyFont="1" applyFill="1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" xfId="54"/>
    <cellStyle name="Обычный 3" xfId="55"/>
    <cellStyle name="Обычный 3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1</xdr:row>
      <xdr:rowOff>57150</xdr:rowOff>
    </xdr:from>
    <xdr:to>
      <xdr:col>5</xdr:col>
      <xdr:colOff>428625</xdr:colOff>
      <xdr:row>1</xdr:row>
      <xdr:rowOff>161925</xdr:rowOff>
    </xdr:to>
    <xdr:sp>
      <xdr:nvSpPr>
        <xdr:cNvPr id="1" name="Стрелка вправо 2"/>
        <xdr:cNvSpPr>
          <a:spLocks/>
        </xdr:cNvSpPr>
      </xdr:nvSpPr>
      <xdr:spPr>
        <a:xfrm>
          <a:off x="7953375" y="838200"/>
          <a:ext cx="381000" cy="104775"/>
        </a:xfrm>
        <a:prstGeom prst="rightArrow">
          <a:avLst>
            <a:gd name="adj" fmla="val 36296"/>
          </a:avLst>
        </a:prstGeom>
        <a:gradFill rotWithShape="1">
          <a:gsLst>
            <a:gs pos="0">
              <a:srgbClr val="FFEBDB"/>
            </a:gs>
            <a:gs pos="100000">
              <a:srgbClr val="FFBE86"/>
            </a:gs>
          </a:gsLst>
          <a:lin ang="5400000" scaled="1"/>
        </a:gradFill>
        <a:ln w="9360" cmpd="sng">
          <a:solidFill>
            <a:srgbClr val="F692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180975</xdr:rowOff>
    </xdr:from>
    <xdr:to>
      <xdr:col>7</xdr:col>
      <xdr:colOff>609600</xdr:colOff>
      <xdr:row>1</xdr:row>
      <xdr:rowOff>9525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15400" y="180975"/>
          <a:ext cx="609600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AD137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M8" sqref="M8"/>
    </sheetView>
  </sheetViews>
  <sheetFormatPr defaultColWidth="9.140625" defaultRowHeight="12.75"/>
  <cols>
    <col min="1" max="1" width="13.00390625" style="125" customWidth="1"/>
    <col min="2" max="2" width="15.28125" style="1" hidden="1" customWidth="1"/>
    <col min="3" max="3" width="86.7109375" style="2" customWidth="1"/>
    <col min="4" max="4" width="11.00390625" style="3" customWidth="1"/>
    <col min="5" max="5" width="7.8515625" style="3" customWidth="1"/>
    <col min="6" max="6" width="7.421875" style="4" customWidth="1"/>
    <col min="7" max="7" width="7.7109375" style="4" customWidth="1"/>
    <col min="8" max="8" width="9.421875" style="4" customWidth="1"/>
    <col min="9" max="9" width="9.7109375" style="5" customWidth="1"/>
    <col min="10" max="10" width="9.421875" style="5" customWidth="1"/>
    <col min="11" max="11" width="10.28125" style="6" hidden="1" customWidth="1"/>
    <col min="12" max="12" width="11.00390625" style="7" hidden="1" customWidth="1"/>
    <col min="13" max="13" width="14.57421875" style="8" customWidth="1"/>
    <col min="14" max="14" width="22.8515625" style="8" customWidth="1"/>
    <col min="15" max="15" width="19.421875" style="8" customWidth="1"/>
    <col min="16" max="16" width="21.57421875" style="8" customWidth="1"/>
    <col min="17" max="30" width="9.140625" style="8" customWidth="1"/>
    <col min="31" max="16384" width="9.140625" style="9" customWidth="1"/>
  </cols>
  <sheetData>
    <row r="1" spans="1:30" ht="61.5" customHeight="1">
      <c r="A1" s="123" t="s">
        <v>0</v>
      </c>
      <c r="B1" s="10"/>
      <c r="C1" s="11"/>
      <c r="D1" s="11"/>
      <c r="E1" s="11"/>
      <c r="F1" s="12"/>
      <c r="G1" s="13" t="s">
        <v>1</v>
      </c>
      <c r="H1" s="14" t="s">
        <v>2</v>
      </c>
      <c r="I1" s="15" t="s">
        <v>3</v>
      </c>
      <c r="J1" s="15" t="s">
        <v>4</v>
      </c>
      <c r="K1" s="16" t="s">
        <v>4</v>
      </c>
      <c r="L1" s="16" t="s">
        <v>5</v>
      </c>
      <c r="M1" s="17" t="s">
        <v>6</v>
      </c>
      <c r="N1" s="18"/>
      <c r="O1" s="19"/>
      <c r="P1" s="18"/>
      <c r="AD1" s="9"/>
    </row>
    <row r="2" spans="1:30" ht="19.5" customHeight="1">
      <c r="A2" s="120"/>
      <c r="B2" s="120"/>
      <c r="C2" s="120"/>
      <c r="D2" s="120"/>
      <c r="E2" s="120"/>
      <c r="F2" s="20"/>
      <c r="G2" s="21">
        <v>0</v>
      </c>
      <c r="H2" s="22">
        <v>0</v>
      </c>
      <c r="I2" s="23">
        <f>SUM(L:L)</f>
        <v>0</v>
      </c>
      <c r="J2" s="23">
        <f>SUM(K:K)</f>
        <v>0</v>
      </c>
      <c r="K2" s="24"/>
      <c r="L2" s="24"/>
      <c r="M2" s="25"/>
      <c r="AD2" s="9"/>
    </row>
    <row r="3" spans="1:30" s="32" customFormat="1" ht="36.75" customHeight="1">
      <c r="A3" s="126" t="s">
        <v>7</v>
      </c>
      <c r="B3" s="26" t="s">
        <v>7</v>
      </c>
      <c r="C3" s="26" t="s">
        <v>8</v>
      </c>
      <c r="D3" s="27" t="s">
        <v>9</v>
      </c>
      <c r="E3" s="27" t="s">
        <v>10</v>
      </c>
      <c r="F3" s="28" t="s">
        <v>11</v>
      </c>
      <c r="G3" s="29" t="s">
        <v>12</v>
      </c>
      <c r="H3" s="29" t="s">
        <v>13</v>
      </c>
      <c r="I3" s="27" t="s">
        <v>14</v>
      </c>
      <c r="J3" s="25"/>
      <c r="K3" s="30"/>
      <c r="L3" s="31" t="s">
        <v>15</v>
      </c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</row>
    <row r="4" spans="1:30" s="38" customFormat="1" ht="12.75" customHeight="1">
      <c r="A4" s="121" t="s">
        <v>16</v>
      </c>
      <c r="B4" s="121"/>
      <c r="C4" s="121"/>
      <c r="D4" s="121"/>
      <c r="E4" s="121"/>
      <c r="F4" s="33"/>
      <c r="G4" s="34"/>
      <c r="H4" s="35"/>
      <c r="I4" s="36"/>
      <c r="J4" s="25"/>
      <c r="K4" s="37">
        <f aca="true" t="shared" si="0" ref="K4:K130">H4*I4</f>
        <v>0</v>
      </c>
      <c r="L4" s="37">
        <f aca="true" t="shared" si="1" ref="L4:L130">G4*I4</f>
        <v>0</v>
      </c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</row>
    <row r="5" spans="1:15" s="32" customFormat="1" ht="12.75">
      <c r="A5" s="132" t="s">
        <v>17</v>
      </c>
      <c r="B5" s="39" t="s">
        <v>18</v>
      </c>
      <c r="C5" s="39" t="s">
        <v>19</v>
      </c>
      <c r="D5" s="40" t="s">
        <v>20</v>
      </c>
      <c r="E5" s="40">
        <v>6</v>
      </c>
      <c r="F5" s="41">
        <v>6.4125000000000005</v>
      </c>
      <c r="G5" s="42">
        <f aca="true" t="shared" si="2" ref="G5:G11">F5*(1-$G$2%)</f>
        <v>6.4125000000000005</v>
      </c>
      <c r="H5" s="42">
        <f aca="true" t="shared" si="3" ref="H5:H11">G5*$H$2</f>
        <v>0</v>
      </c>
      <c r="I5" s="43"/>
      <c r="J5" s="44"/>
      <c r="K5" s="37">
        <f t="shared" si="0"/>
        <v>0</v>
      </c>
      <c r="L5" s="37">
        <f t="shared" si="1"/>
        <v>0</v>
      </c>
      <c r="M5" s="45"/>
      <c r="N5" s="46"/>
      <c r="O5" s="46"/>
    </row>
    <row r="6" spans="1:15" s="32" customFormat="1" ht="12.75">
      <c r="A6" s="132" t="s">
        <v>21</v>
      </c>
      <c r="B6" s="39" t="s">
        <v>22</v>
      </c>
      <c r="C6" s="39" t="s">
        <v>19</v>
      </c>
      <c r="D6" s="40" t="s">
        <v>23</v>
      </c>
      <c r="E6" s="40">
        <v>3</v>
      </c>
      <c r="F6" s="41">
        <v>31.415625000000002</v>
      </c>
      <c r="G6" s="42">
        <f t="shared" si="2"/>
        <v>31.415625000000002</v>
      </c>
      <c r="H6" s="42">
        <f t="shared" si="3"/>
        <v>0</v>
      </c>
      <c r="I6" s="47"/>
      <c r="J6" s="44"/>
      <c r="K6" s="37">
        <f t="shared" si="0"/>
        <v>0</v>
      </c>
      <c r="L6" s="37">
        <f t="shared" si="1"/>
        <v>0</v>
      </c>
      <c r="M6" s="48"/>
      <c r="N6" s="46"/>
      <c r="O6" s="46"/>
    </row>
    <row r="7" spans="1:15" s="32" customFormat="1" ht="12.75">
      <c r="A7" s="132" t="s">
        <v>24</v>
      </c>
      <c r="B7" s="39"/>
      <c r="C7" s="39" t="s">
        <v>25</v>
      </c>
      <c r="D7" s="49" t="s">
        <v>20</v>
      </c>
      <c r="E7" s="49">
        <v>9</v>
      </c>
      <c r="F7" s="41">
        <v>4.921875</v>
      </c>
      <c r="G7" s="42">
        <f t="shared" si="2"/>
        <v>4.921875</v>
      </c>
      <c r="H7" s="42">
        <f t="shared" si="3"/>
        <v>0</v>
      </c>
      <c r="I7" s="47"/>
      <c r="J7" s="44"/>
      <c r="K7" s="37">
        <f t="shared" si="0"/>
        <v>0</v>
      </c>
      <c r="L7" s="37">
        <f t="shared" si="1"/>
        <v>0</v>
      </c>
      <c r="M7" s="45"/>
      <c r="N7" s="46"/>
      <c r="O7" s="46"/>
    </row>
    <row r="8" spans="1:15" s="32" customFormat="1" ht="12.75">
      <c r="A8" s="132" t="s">
        <v>26</v>
      </c>
      <c r="B8" s="39"/>
      <c r="C8" s="39" t="s">
        <v>25</v>
      </c>
      <c r="D8" s="40" t="s">
        <v>23</v>
      </c>
      <c r="E8" s="49">
        <v>4</v>
      </c>
      <c r="F8" s="41">
        <v>21.431250000000002</v>
      </c>
      <c r="G8" s="42">
        <f t="shared" si="2"/>
        <v>21.431250000000002</v>
      </c>
      <c r="H8" s="42">
        <f t="shared" si="3"/>
        <v>0</v>
      </c>
      <c r="I8" s="47"/>
      <c r="J8" s="44"/>
      <c r="K8" s="37">
        <f t="shared" si="0"/>
        <v>0</v>
      </c>
      <c r="L8" s="37">
        <f t="shared" si="1"/>
        <v>0</v>
      </c>
      <c r="M8" s="48"/>
      <c r="N8" s="46"/>
      <c r="O8" s="46"/>
    </row>
    <row r="9" spans="1:15" s="32" customFormat="1" ht="12.75">
      <c r="A9" s="132" t="s">
        <v>27</v>
      </c>
      <c r="B9" s="39" t="s">
        <v>28</v>
      </c>
      <c r="C9" s="39" t="s">
        <v>29</v>
      </c>
      <c r="D9" s="49" t="s">
        <v>20</v>
      </c>
      <c r="E9" s="49">
        <v>12</v>
      </c>
      <c r="F9" s="41">
        <v>2.896875</v>
      </c>
      <c r="G9" s="42">
        <f t="shared" si="2"/>
        <v>2.896875</v>
      </c>
      <c r="H9" s="42">
        <f t="shared" si="3"/>
        <v>0</v>
      </c>
      <c r="I9" s="47"/>
      <c r="J9" s="44"/>
      <c r="K9" s="37">
        <f t="shared" si="0"/>
        <v>0</v>
      </c>
      <c r="L9" s="37">
        <f t="shared" si="1"/>
        <v>0</v>
      </c>
      <c r="M9" s="45"/>
      <c r="N9" s="46"/>
      <c r="O9" s="46"/>
    </row>
    <row r="10" spans="1:15" s="32" customFormat="1" ht="12.75">
      <c r="A10" s="132" t="s">
        <v>30</v>
      </c>
      <c r="B10" s="39" t="s">
        <v>31</v>
      </c>
      <c r="C10" s="39" t="s">
        <v>29</v>
      </c>
      <c r="D10" s="49" t="s">
        <v>23</v>
      </c>
      <c r="E10" s="49">
        <v>4</v>
      </c>
      <c r="F10" s="41">
        <v>8.859375</v>
      </c>
      <c r="G10" s="42">
        <f t="shared" si="2"/>
        <v>8.859375</v>
      </c>
      <c r="H10" s="42">
        <f t="shared" si="3"/>
        <v>0</v>
      </c>
      <c r="I10" s="47"/>
      <c r="J10" s="44"/>
      <c r="K10" s="37">
        <f t="shared" si="0"/>
        <v>0</v>
      </c>
      <c r="L10" s="37">
        <f t="shared" si="1"/>
        <v>0</v>
      </c>
      <c r="M10" s="48"/>
      <c r="N10" s="46"/>
      <c r="O10" s="46"/>
    </row>
    <row r="11" spans="1:15" s="32" customFormat="1" ht="12.75">
      <c r="A11" s="127">
        <v>5575</v>
      </c>
      <c r="B11" s="50"/>
      <c r="C11" s="51" t="s">
        <v>32</v>
      </c>
      <c r="D11" s="49" t="s">
        <v>33</v>
      </c>
      <c r="E11" s="49">
        <v>20</v>
      </c>
      <c r="F11" s="41">
        <v>3.3975</v>
      </c>
      <c r="G11" s="42">
        <f t="shared" si="2"/>
        <v>3.3975</v>
      </c>
      <c r="H11" s="42">
        <f t="shared" si="3"/>
        <v>0</v>
      </c>
      <c r="I11" s="47"/>
      <c r="J11" s="44"/>
      <c r="K11" s="37">
        <f t="shared" si="0"/>
        <v>0</v>
      </c>
      <c r="L11" s="37">
        <f t="shared" si="1"/>
        <v>0</v>
      </c>
      <c r="M11" s="48"/>
      <c r="N11" s="46"/>
      <c r="O11" s="46"/>
    </row>
    <row r="12" spans="1:15" ht="12.75" customHeight="1">
      <c r="A12" s="121" t="s">
        <v>34</v>
      </c>
      <c r="B12" s="121"/>
      <c r="C12" s="121"/>
      <c r="D12" s="121"/>
      <c r="E12" s="121"/>
      <c r="F12" s="33"/>
      <c r="G12" s="36"/>
      <c r="H12" s="36"/>
      <c r="I12" s="52"/>
      <c r="J12" s="53"/>
      <c r="K12" s="37">
        <f t="shared" si="0"/>
        <v>0</v>
      </c>
      <c r="L12" s="37">
        <f t="shared" si="1"/>
        <v>0</v>
      </c>
      <c r="M12" s="48"/>
      <c r="N12" s="46"/>
      <c r="O12" s="54"/>
    </row>
    <row r="13" spans="1:30" s="59" customFormat="1" ht="15" customHeight="1">
      <c r="A13" s="127">
        <v>5517</v>
      </c>
      <c r="B13" s="39"/>
      <c r="C13" s="55" t="s">
        <v>35</v>
      </c>
      <c r="D13" s="56">
        <v>1</v>
      </c>
      <c r="E13" s="56">
        <v>6</v>
      </c>
      <c r="F13" s="57">
        <v>16.095</v>
      </c>
      <c r="G13" s="57">
        <f aca="true" t="shared" si="4" ref="G13:G21">F13*(1-$G$2%)</f>
        <v>16.095</v>
      </c>
      <c r="H13" s="42">
        <f aca="true" t="shared" si="5" ref="H13:H21">G13*$H$2</f>
        <v>0</v>
      </c>
      <c r="I13" s="58"/>
      <c r="J13" s="44"/>
      <c r="K13" s="37">
        <f t="shared" si="0"/>
        <v>0</v>
      </c>
      <c r="L13" s="37">
        <f t="shared" si="1"/>
        <v>0</v>
      </c>
      <c r="M13" s="48"/>
      <c r="N13" s="46"/>
      <c r="O13" s="54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</row>
    <row r="14" spans="1:30" s="59" customFormat="1" ht="12.75">
      <c r="A14" s="127">
        <v>5517</v>
      </c>
      <c r="B14" s="39"/>
      <c r="C14" s="55" t="s">
        <v>36</v>
      </c>
      <c r="D14" s="56">
        <v>0.5</v>
      </c>
      <c r="E14" s="56">
        <v>6</v>
      </c>
      <c r="F14" s="57">
        <v>13.572</v>
      </c>
      <c r="G14" s="57">
        <f t="shared" si="4"/>
        <v>13.572</v>
      </c>
      <c r="H14" s="42">
        <f t="shared" si="5"/>
        <v>0</v>
      </c>
      <c r="I14" s="60"/>
      <c r="J14" s="44"/>
      <c r="K14" s="37">
        <f t="shared" si="0"/>
        <v>0</v>
      </c>
      <c r="L14" s="37">
        <f t="shared" si="1"/>
        <v>0</v>
      </c>
      <c r="M14" s="48"/>
      <c r="N14" s="46"/>
      <c r="O14" s="54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</row>
    <row r="15" spans="1:30" s="59" customFormat="1" ht="12.75">
      <c r="A15" s="127">
        <v>5517</v>
      </c>
      <c r="B15" s="39"/>
      <c r="C15" s="61" t="s">
        <v>37</v>
      </c>
      <c r="D15" s="56" t="s">
        <v>38</v>
      </c>
      <c r="E15" s="56" t="s">
        <v>39</v>
      </c>
      <c r="F15" s="57">
        <v>29.667</v>
      </c>
      <c r="G15" s="57">
        <f t="shared" si="4"/>
        <v>29.667</v>
      </c>
      <c r="H15" s="42">
        <f t="shared" si="5"/>
        <v>0</v>
      </c>
      <c r="I15" s="58"/>
      <c r="J15" s="44"/>
      <c r="K15" s="37">
        <f t="shared" si="0"/>
        <v>0</v>
      </c>
      <c r="L15" s="37">
        <f t="shared" si="1"/>
        <v>0</v>
      </c>
      <c r="M15" s="48"/>
      <c r="N15" s="46"/>
      <c r="O15" s="54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</row>
    <row r="16" spans="1:30" s="59" customFormat="1" ht="12.75">
      <c r="A16" s="127">
        <v>5517</v>
      </c>
      <c r="B16" s="62"/>
      <c r="C16" s="55" t="s">
        <v>35</v>
      </c>
      <c r="D16" s="56">
        <v>5</v>
      </c>
      <c r="E16" s="56">
        <v>4</v>
      </c>
      <c r="F16" s="57">
        <v>74.994</v>
      </c>
      <c r="G16" s="57">
        <f t="shared" si="4"/>
        <v>74.994</v>
      </c>
      <c r="H16" s="42">
        <f t="shared" si="5"/>
        <v>0</v>
      </c>
      <c r="I16" s="58"/>
      <c r="J16" s="44"/>
      <c r="K16" s="37">
        <f t="shared" si="0"/>
        <v>0</v>
      </c>
      <c r="L16" s="37">
        <f t="shared" si="1"/>
        <v>0</v>
      </c>
      <c r="M16" s="48"/>
      <c r="N16" s="46"/>
      <c r="O16" s="54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</row>
    <row r="17" spans="1:30" s="59" customFormat="1" ht="12.75">
      <c r="A17" s="127">
        <v>5517</v>
      </c>
      <c r="B17" s="62"/>
      <c r="C17" s="55" t="s">
        <v>36</v>
      </c>
      <c r="D17" s="56">
        <v>2.5</v>
      </c>
      <c r="E17" s="56">
        <v>4</v>
      </c>
      <c r="F17" s="57">
        <v>63.829</v>
      </c>
      <c r="G17" s="57">
        <f t="shared" si="4"/>
        <v>63.829</v>
      </c>
      <c r="H17" s="42">
        <f t="shared" si="5"/>
        <v>0</v>
      </c>
      <c r="I17" s="60"/>
      <c r="J17" s="44"/>
      <c r="K17" s="37">
        <f t="shared" si="0"/>
        <v>0</v>
      </c>
      <c r="L17" s="37">
        <f t="shared" si="1"/>
        <v>0</v>
      </c>
      <c r="M17" s="48"/>
      <c r="N17" s="46"/>
      <c r="O17" s="54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</row>
    <row r="18" spans="1:30" s="59" customFormat="1" ht="12.75">
      <c r="A18" s="127">
        <v>5517</v>
      </c>
      <c r="B18" s="62"/>
      <c r="C18" s="61" t="s">
        <v>37</v>
      </c>
      <c r="D18" s="56" t="s">
        <v>40</v>
      </c>
      <c r="E18" s="56" t="s">
        <v>41</v>
      </c>
      <c r="F18" s="57">
        <v>138.823</v>
      </c>
      <c r="G18" s="57">
        <f t="shared" si="4"/>
        <v>138.823</v>
      </c>
      <c r="H18" s="42">
        <f t="shared" si="5"/>
        <v>0</v>
      </c>
      <c r="I18" s="58"/>
      <c r="J18" s="44"/>
      <c r="K18" s="37">
        <f t="shared" si="0"/>
        <v>0</v>
      </c>
      <c r="L18" s="37">
        <f t="shared" si="1"/>
        <v>0</v>
      </c>
      <c r="M18" s="48"/>
      <c r="N18" s="46"/>
      <c r="O18" s="54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</row>
    <row r="19" spans="1:30" s="59" customFormat="1" ht="12.75">
      <c r="A19" s="127">
        <v>5525</v>
      </c>
      <c r="B19" s="63" t="s">
        <v>42</v>
      </c>
      <c r="C19" s="55" t="s">
        <v>42</v>
      </c>
      <c r="D19" s="56">
        <v>1</v>
      </c>
      <c r="E19" s="56">
        <v>6</v>
      </c>
      <c r="F19" s="57">
        <v>17.458</v>
      </c>
      <c r="G19" s="57">
        <f t="shared" si="4"/>
        <v>17.458</v>
      </c>
      <c r="H19" s="42">
        <f t="shared" si="5"/>
        <v>0</v>
      </c>
      <c r="I19" s="58"/>
      <c r="J19" s="48"/>
      <c r="K19" s="37">
        <f t="shared" si="0"/>
        <v>0</v>
      </c>
      <c r="L19" s="37">
        <f t="shared" si="1"/>
        <v>0</v>
      </c>
      <c r="M19" s="48"/>
      <c r="N19" s="54"/>
      <c r="O19" s="54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</row>
    <row r="20" spans="1:30" s="59" customFormat="1" ht="12.75">
      <c r="A20" s="127">
        <v>5525</v>
      </c>
      <c r="B20" s="63" t="s">
        <v>43</v>
      </c>
      <c r="C20" s="55" t="s">
        <v>43</v>
      </c>
      <c r="D20" s="56">
        <v>0.5</v>
      </c>
      <c r="E20" s="56">
        <v>6</v>
      </c>
      <c r="F20" s="57">
        <v>10.933</v>
      </c>
      <c r="G20" s="57">
        <f t="shared" si="4"/>
        <v>10.933</v>
      </c>
      <c r="H20" s="42">
        <f t="shared" si="5"/>
        <v>0</v>
      </c>
      <c r="I20" s="58"/>
      <c r="J20" s="48"/>
      <c r="K20" s="37">
        <f t="shared" si="0"/>
        <v>0</v>
      </c>
      <c r="L20" s="37">
        <f t="shared" si="1"/>
        <v>0</v>
      </c>
      <c r="M20" s="48"/>
      <c r="N20" s="54"/>
      <c r="O20" s="54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</row>
    <row r="21" spans="1:30" s="59" customFormat="1" ht="12.75">
      <c r="A21" s="127">
        <v>5525</v>
      </c>
      <c r="B21" s="63"/>
      <c r="C21" s="61" t="s">
        <v>44</v>
      </c>
      <c r="D21" s="56" t="s">
        <v>38</v>
      </c>
      <c r="E21" s="56" t="s">
        <v>39</v>
      </c>
      <c r="F21" s="57">
        <v>28.391</v>
      </c>
      <c r="G21" s="57">
        <f t="shared" si="4"/>
        <v>28.391</v>
      </c>
      <c r="H21" s="42">
        <f t="shared" si="5"/>
        <v>0</v>
      </c>
      <c r="I21" s="58"/>
      <c r="J21" s="48"/>
      <c r="K21" s="37">
        <f t="shared" si="0"/>
        <v>0</v>
      </c>
      <c r="L21" s="37">
        <f t="shared" si="1"/>
        <v>0</v>
      </c>
      <c r="M21" s="48"/>
      <c r="N21" s="54"/>
      <c r="O21" s="54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</row>
    <row r="22" spans="1:30" s="59" customFormat="1" ht="12.75">
      <c r="A22" s="127">
        <v>5525</v>
      </c>
      <c r="B22" s="63" t="s">
        <v>42</v>
      </c>
      <c r="C22" s="55" t="s">
        <v>42</v>
      </c>
      <c r="D22" s="56">
        <v>5</v>
      </c>
      <c r="E22" s="56">
        <v>4</v>
      </c>
      <c r="F22" s="57">
        <v>79.515</v>
      </c>
      <c r="G22" s="57">
        <v>76.57000000000001</v>
      </c>
      <c r="H22" s="42">
        <v>0</v>
      </c>
      <c r="I22" s="58"/>
      <c r="J22" s="64"/>
      <c r="K22" s="37">
        <f t="shared" si="0"/>
        <v>0</v>
      </c>
      <c r="L22" s="37">
        <f t="shared" si="1"/>
        <v>0</v>
      </c>
      <c r="M22" s="64"/>
      <c r="N22" s="54"/>
      <c r="O22" s="54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</row>
    <row r="23" spans="1:30" s="59" customFormat="1" ht="12.75">
      <c r="A23" s="127">
        <v>5525</v>
      </c>
      <c r="B23" s="63" t="s">
        <v>43</v>
      </c>
      <c r="C23" s="55" t="s">
        <v>43</v>
      </c>
      <c r="D23" s="56">
        <v>2.5</v>
      </c>
      <c r="E23" s="56">
        <v>4</v>
      </c>
      <c r="F23" s="57">
        <v>49.11300000000001</v>
      </c>
      <c r="G23" s="57">
        <v>47.294000000000004</v>
      </c>
      <c r="H23" s="42">
        <v>0</v>
      </c>
      <c r="I23" s="58"/>
      <c r="J23" s="64"/>
      <c r="K23" s="37">
        <f t="shared" si="0"/>
        <v>0</v>
      </c>
      <c r="L23" s="37">
        <f t="shared" si="1"/>
        <v>0</v>
      </c>
      <c r="M23" s="64"/>
      <c r="N23" s="54"/>
      <c r="O23" s="54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</row>
    <row r="24" spans="1:30" s="59" customFormat="1" ht="12.75">
      <c r="A24" s="127">
        <v>5525</v>
      </c>
      <c r="B24" s="63"/>
      <c r="C24" s="61" t="s">
        <v>44</v>
      </c>
      <c r="D24" s="56" t="s">
        <v>40</v>
      </c>
      <c r="E24" s="56" t="s">
        <v>41</v>
      </c>
      <c r="F24" s="57">
        <v>128.62800000000001</v>
      </c>
      <c r="G24" s="57">
        <v>123.864</v>
      </c>
      <c r="H24" s="42">
        <v>0</v>
      </c>
      <c r="I24" s="58"/>
      <c r="J24" s="64"/>
      <c r="K24" s="37">
        <f t="shared" si="0"/>
        <v>0</v>
      </c>
      <c r="L24" s="37">
        <f t="shared" si="1"/>
        <v>0</v>
      </c>
      <c r="M24" s="64"/>
      <c r="N24" s="54"/>
      <c r="O24" s="54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</row>
    <row r="25" spans="1:30" s="59" customFormat="1" ht="12.75">
      <c r="A25" s="127">
        <v>5614</v>
      </c>
      <c r="B25" s="62"/>
      <c r="C25" s="55" t="s">
        <v>45</v>
      </c>
      <c r="D25" s="56">
        <v>1</v>
      </c>
      <c r="E25" s="56">
        <v>12</v>
      </c>
      <c r="F25" s="57">
        <v>11.136</v>
      </c>
      <c r="G25" s="57">
        <f>F25*(1-$G$2%)</f>
        <v>11.136</v>
      </c>
      <c r="H25" s="42">
        <f>G25*$H$2</f>
        <v>0</v>
      </c>
      <c r="I25" s="58"/>
      <c r="J25" s="48"/>
      <c r="K25" s="37">
        <f t="shared" si="0"/>
        <v>0</v>
      </c>
      <c r="L25" s="37">
        <f t="shared" si="1"/>
        <v>0</v>
      </c>
      <c r="M25" s="48"/>
      <c r="N25" s="54"/>
      <c r="O25" s="54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</row>
    <row r="26" spans="1:30" s="59" customFormat="1" ht="12.75">
      <c r="A26" s="127">
        <v>5614</v>
      </c>
      <c r="B26" s="62"/>
      <c r="C26" s="55" t="s">
        <v>46</v>
      </c>
      <c r="D26" s="56">
        <v>0.5</v>
      </c>
      <c r="E26" s="56">
        <v>12</v>
      </c>
      <c r="F26" s="57">
        <v>8.671000000000001</v>
      </c>
      <c r="G26" s="57">
        <f>F26*(1-$G$2%)</f>
        <v>8.671000000000001</v>
      </c>
      <c r="H26" s="42">
        <f>G26*$H$2</f>
        <v>0</v>
      </c>
      <c r="I26" s="58"/>
      <c r="J26" s="48"/>
      <c r="K26" s="37">
        <f t="shared" si="0"/>
        <v>0</v>
      </c>
      <c r="L26" s="37">
        <f t="shared" si="1"/>
        <v>0</v>
      </c>
      <c r="M26" s="48"/>
      <c r="N26" s="54"/>
      <c r="O26" s="54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</row>
    <row r="27" spans="1:30" s="59" customFormat="1" ht="12.75">
      <c r="A27" s="127">
        <v>5614</v>
      </c>
      <c r="B27" s="62"/>
      <c r="C27" s="61" t="s">
        <v>47</v>
      </c>
      <c r="D27" s="56" t="s">
        <v>38</v>
      </c>
      <c r="E27" s="56" t="s">
        <v>48</v>
      </c>
      <c r="F27" s="57">
        <v>19.807</v>
      </c>
      <c r="G27" s="57">
        <f>F27*(1-$G$2%)</f>
        <v>19.807</v>
      </c>
      <c r="H27" s="42">
        <f>G27*$H$2</f>
        <v>0</v>
      </c>
      <c r="I27" s="58"/>
      <c r="J27" s="48"/>
      <c r="K27" s="37">
        <f t="shared" si="0"/>
        <v>0</v>
      </c>
      <c r="L27" s="37">
        <f t="shared" si="1"/>
        <v>0</v>
      </c>
      <c r="M27" s="48"/>
      <c r="N27" s="54"/>
      <c r="O27" s="54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</row>
    <row r="28" spans="1:30" s="59" customFormat="1" ht="12.75">
      <c r="A28" s="127">
        <v>5614</v>
      </c>
      <c r="B28" s="62"/>
      <c r="C28" s="55" t="s">
        <v>45</v>
      </c>
      <c r="D28" s="56">
        <v>5</v>
      </c>
      <c r="E28" s="56">
        <v>4</v>
      </c>
      <c r="F28" s="57">
        <v>50.08500000000001</v>
      </c>
      <c r="G28" s="57">
        <v>48.23</v>
      </c>
      <c r="H28" s="42">
        <v>0</v>
      </c>
      <c r="I28" s="65"/>
      <c r="J28" s="66"/>
      <c r="K28" s="37">
        <f t="shared" si="0"/>
        <v>0</v>
      </c>
      <c r="L28" s="37">
        <f t="shared" si="1"/>
        <v>0</v>
      </c>
      <c r="M28" s="64"/>
      <c r="N28" s="54"/>
      <c r="O28" s="54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</row>
    <row r="29" spans="1:30" s="59" customFormat="1" ht="12.75">
      <c r="A29" s="127">
        <v>5614</v>
      </c>
      <c r="B29" s="62"/>
      <c r="C29" s="55" t="s">
        <v>46</v>
      </c>
      <c r="D29" s="56">
        <v>2.5</v>
      </c>
      <c r="E29" s="56">
        <v>4</v>
      </c>
      <c r="F29" s="57">
        <v>38.529</v>
      </c>
      <c r="G29" s="57">
        <v>37.102</v>
      </c>
      <c r="H29" s="42">
        <v>0</v>
      </c>
      <c r="I29" s="65"/>
      <c r="J29" s="66"/>
      <c r="K29" s="37">
        <f t="shared" si="0"/>
        <v>0</v>
      </c>
      <c r="L29" s="37">
        <f t="shared" si="1"/>
        <v>0</v>
      </c>
      <c r="M29" s="64"/>
      <c r="N29" s="54"/>
      <c r="O29" s="54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</row>
    <row r="30" spans="1:30" s="59" customFormat="1" ht="12.75">
      <c r="A30" s="127">
        <v>5614</v>
      </c>
      <c r="B30" s="62"/>
      <c r="C30" s="61" t="s">
        <v>47</v>
      </c>
      <c r="D30" s="56" t="s">
        <v>40</v>
      </c>
      <c r="E30" s="56" t="s">
        <v>41</v>
      </c>
      <c r="F30" s="57">
        <v>88.614</v>
      </c>
      <c r="G30" s="57">
        <v>85.33200000000001</v>
      </c>
      <c r="H30" s="42">
        <v>0</v>
      </c>
      <c r="I30" s="65"/>
      <c r="J30" s="66"/>
      <c r="K30" s="37">
        <f t="shared" si="0"/>
        <v>0</v>
      </c>
      <c r="L30" s="37">
        <f t="shared" si="1"/>
        <v>0</v>
      </c>
      <c r="M30" s="64"/>
      <c r="N30" s="54"/>
      <c r="O30" s="54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</row>
    <row r="31" spans="1:30" s="59" customFormat="1" ht="12.75">
      <c r="A31" s="127">
        <v>5516</v>
      </c>
      <c r="B31" s="39"/>
      <c r="C31" s="39" t="s">
        <v>49</v>
      </c>
      <c r="D31" s="67" t="s">
        <v>50</v>
      </c>
      <c r="E31" s="67">
        <v>12</v>
      </c>
      <c r="F31" s="57">
        <v>4.45695</v>
      </c>
      <c r="G31" s="57">
        <f>F31*(1-$G$2%)</f>
        <v>4.45695</v>
      </c>
      <c r="H31" s="42">
        <f>G31*$H$2</f>
        <v>0</v>
      </c>
      <c r="I31" s="58"/>
      <c r="J31" s="44"/>
      <c r="K31" s="37">
        <f t="shared" si="0"/>
        <v>0</v>
      </c>
      <c r="L31" s="37">
        <f t="shared" si="1"/>
        <v>0</v>
      </c>
      <c r="M31" s="45"/>
      <c r="N31" s="46"/>
      <c r="O31" s="54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</row>
    <row r="32" spans="1:15" ht="12.75" customHeight="1">
      <c r="A32" s="121" t="s">
        <v>51</v>
      </c>
      <c r="B32" s="121"/>
      <c r="C32" s="121"/>
      <c r="D32" s="121"/>
      <c r="E32" s="121"/>
      <c r="F32" s="36"/>
      <c r="G32" s="36"/>
      <c r="H32" s="36"/>
      <c r="I32" s="58"/>
      <c r="J32" s="44"/>
      <c r="K32" s="37">
        <f t="shared" si="0"/>
        <v>0</v>
      </c>
      <c r="L32" s="37">
        <f t="shared" si="1"/>
        <v>0</v>
      </c>
      <c r="M32" s="53"/>
      <c r="N32" s="46"/>
      <c r="O32" s="54"/>
    </row>
    <row r="33" spans="1:15" ht="12.75">
      <c r="A33" s="127">
        <v>5551</v>
      </c>
      <c r="B33" s="68">
        <v>403</v>
      </c>
      <c r="C33" s="69" t="s">
        <v>52</v>
      </c>
      <c r="D33" s="70" t="s">
        <v>53</v>
      </c>
      <c r="E33" s="71">
        <v>6</v>
      </c>
      <c r="F33" s="41">
        <v>23.461</v>
      </c>
      <c r="G33" s="42">
        <f aca="true" t="shared" si="6" ref="G33:G57">F33*(1-$G$2%)</f>
        <v>23.461</v>
      </c>
      <c r="H33" s="42">
        <f aca="true" t="shared" si="7" ref="H33:H57">G33*$H$2</f>
        <v>0</v>
      </c>
      <c r="I33" s="58"/>
      <c r="J33" s="44"/>
      <c r="K33" s="37">
        <f t="shared" si="0"/>
        <v>0</v>
      </c>
      <c r="L33" s="37">
        <f t="shared" si="1"/>
        <v>0</v>
      </c>
      <c r="M33" s="48"/>
      <c r="N33" s="46"/>
      <c r="O33" s="54"/>
    </row>
    <row r="34" spans="1:15" ht="12.75">
      <c r="A34" s="127">
        <v>5551</v>
      </c>
      <c r="B34" s="68">
        <v>403</v>
      </c>
      <c r="C34" s="69" t="s">
        <v>54</v>
      </c>
      <c r="D34" s="70" t="s">
        <v>53</v>
      </c>
      <c r="E34" s="71">
        <v>6</v>
      </c>
      <c r="F34" s="41">
        <v>23.461</v>
      </c>
      <c r="G34" s="42">
        <f t="shared" si="6"/>
        <v>23.461</v>
      </c>
      <c r="H34" s="42">
        <f t="shared" si="7"/>
        <v>0</v>
      </c>
      <c r="I34" s="58"/>
      <c r="J34" s="44"/>
      <c r="K34" s="37">
        <f t="shared" si="0"/>
        <v>0</v>
      </c>
      <c r="L34" s="37">
        <f t="shared" si="1"/>
        <v>0</v>
      </c>
      <c r="M34" s="48"/>
      <c r="N34" s="46"/>
      <c r="O34" s="54"/>
    </row>
    <row r="35" spans="1:15" ht="12.75">
      <c r="A35" s="127">
        <v>5551</v>
      </c>
      <c r="B35" s="68">
        <v>403</v>
      </c>
      <c r="C35" s="69" t="s">
        <v>55</v>
      </c>
      <c r="D35" s="70" t="s">
        <v>53</v>
      </c>
      <c r="E35" s="71">
        <v>6</v>
      </c>
      <c r="F35" s="41">
        <v>23.461</v>
      </c>
      <c r="G35" s="42">
        <f t="shared" si="6"/>
        <v>23.461</v>
      </c>
      <c r="H35" s="42">
        <f t="shared" si="7"/>
        <v>0</v>
      </c>
      <c r="I35" s="58"/>
      <c r="J35" s="44"/>
      <c r="K35" s="37">
        <f t="shared" si="0"/>
        <v>0</v>
      </c>
      <c r="L35" s="37">
        <f t="shared" si="1"/>
        <v>0</v>
      </c>
      <c r="M35" s="48"/>
      <c r="N35" s="46"/>
      <c r="O35" s="54"/>
    </row>
    <row r="36" spans="1:15" ht="12.75">
      <c r="A36" s="127">
        <v>5757</v>
      </c>
      <c r="B36" s="72"/>
      <c r="C36" s="73" t="s">
        <v>56</v>
      </c>
      <c r="D36" s="71" t="s">
        <v>57</v>
      </c>
      <c r="E36" s="71">
        <v>6</v>
      </c>
      <c r="F36" s="41">
        <v>18.966</v>
      </c>
      <c r="G36" s="42">
        <f t="shared" si="6"/>
        <v>18.966</v>
      </c>
      <c r="H36" s="42">
        <f t="shared" si="7"/>
        <v>0</v>
      </c>
      <c r="I36" s="58"/>
      <c r="J36" s="44"/>
      <c r="K36" s="37">
        <f t="shared" si="0"/>
        <v>0</v>
      </c>
      <c r="L36" s="37">
        <f t="shared" si="1"/>
        <v>0</v>
      </c>
      <c r="M36" s="48"/>
      <c r="N36" s="46"/>
      <c r="O36" s="54"/>
    </row>
    <row r="37" spans="1:15" ht="12.75">
      <c r="A37" s="127">
        <v>5757</v>
      </c>
      <c r="B37" s="74"/>
      <c r="C37" s="75" t="s">
        <v>58</v>
      </c>
      <c r="D37" s="71" t="s">
        <v>57</v>
      </c>
      <c r="E37" s="71">
        <v>6</v>
      </c>
      <c r="F37" s="41">
        <v>18.966</v>
      </c>
      <c r="G37" s="42">
        <f t="shared" si="6"/>
        <v>18.966</v>
      </c>
      <c r="H37" s="42">
        <f t="shared" si="7"/>
        <v>0</v>
      </c>
      <c r="I37" s="58"/>
      <c r="J37" s="44"/>
      <c r="K37" s="37">
        <f t="shared" si="0"/>
        <v>0</v>
      </c>
      <c r="L37" s="37">
        <f t="shared" si="1"/>
        <v>0</v>
      </c>
      <c r="M37" s="48"/>
      <c r="N37" s="46"/>
      <c r="O37" s="54"/>
    </row>
    <row r="38" spans="1:15" ht="12.75">
      <c r="A38" s="127">
        <v>5757</v>
      </c>
      <c r="B38" s="74"/>
      <c r="C38" s="75" t="s">
        <v>59</v>
      </c>
      <c r="D38" s="71" t="s">
        <v>57</v>
      </c>
      <c r="E38" s="71">
        <v>6</v>
      </c>
      <c r="F38" s="41">
        <v>18.966</v>
      </c>
      <c r="G38" s="42">
        <f t="shared" si="6"/>
        <v>18.966</v>
      </c>
      <c r="H38" s="42">
        <f t="shared" si="7"/>
        <v>0</v>
      </c>
      <c r="I38" s="58"/>
      <c r="J38" s="44"/>
      <c r="K38" s="37">
        <f t="shared" si="0"/>
        <v>0</v>
      </c>
      <c r="L38" s="37">
        <f t="shared" si="1"/>
        <v>0</v>
      </c>
      <c r="M38" s="48"/>
      <c r="N38" s="46"/>
      <c r="O38" s="54"/>
    </row>
    <row r="39" spans="1:15" ht="12.75">
      <c r="A39" s="127">
        <v>5553</v>
      </c>
      <c r="B39" s="72" t="s">
        <v>60</v>
      </c>
      <c r="C39" s="69" t="s">
        <v>61</v>
      </c>
      <c r="D39" s="70" t="s">
        <v>57</v>
      </c>
      <c r="E39" s="71">
        <v>6</v>
      </c>
      <c r="F39" s="41">
        <v>16.008</v>
      </c>
      <c r="G39" s="42">
        <f t="shared" si="6"/>
        <v>16.008</v>
      </c>
      <c r="H39" s="42">
        <f t="shared" si="7"/>
        <v>0</v>
      </c>
      <c r="I39" s="71"/>
      <c r="J39" s="44"/>
      <c r="K39" s="37">
        <f t="shared" si="0"/>
        <v>0</v>
      </c>
      <c r="L39" s="37">
        <f t="shared" si="1"/>
        <v>0</v>
      </c>
      <c r="M39" s="48"/>
      <c r="N39" s="46"/>
      <c r="O39" s="54"/>
    </row>
    <row r="40" spans="1:15" ht="12.75">
      <c r="A40" s="127">
        <v>5553</v>
      </c>
      <c r="B40" s="72" t="s">
        <v>62</v>
      </c>
      <c r="C40" s="69" t="s">
        <v>63</v>
      </c>
      <c r="D40" s="70" t="s">
        <v>57</v>
      </c>
      <c r="E40" s="71">
        <v>6</v>
      </c>
      <c r="F40" s="41">
        <v>16.008</v>
      </c>
      <c r="G40" s="42">
        <f t="shared" si="6"/>
        <v>16.008</v>
      </c>
      <c r="H40" s="42">
        <f t="shared" si="7"/>
        <v>0</v>
      </c>
      <c r="I40" s="71"/>
      <c r="J40" s="44"/>
      <c r="K40" s="37">
        <f t="shared" si="0"/>
        <v>0</v>
      </c>
      <c r="L40" s="37">
        <f t="shared" si="1"/>
        <v>0</v>
      </c>
      <c r="M40" s="48"/>
      <c r="N40" s="46"/>
      <c r="O40" s="54"/>
    </row>
    <row r="41" spans="1:15" ht="12.75">
      <c r="A41" s="127">
        <v>5553</v>
      </c>
      <c r="B41" s="72" t="s">
        <v>64</v>
      </c>
      <c r="C41" s="69" t="s">
        <v>65</v>
      </c>
      <c r="D41" s="70" t="s">
        <v>57</v>
      </c>
      <c r="E41" s="71">
        <v>6</v>
      </c>
      <c r="F41" s="41">
        <v>16.008</v>
      </c>
      <c r="G41" s="42">
        <f t="shared" si="6"/>
        <v>16.008</v>
      </c>
      <c r="H41" s="42">
        <f t="shared" si="7"/>
        <v>0</v>
      </c>
      <c r="I41" s="71"/>
      <c r="J41" s="44"/>
      <c r="K41" s="37">
        <f t="shared" si="0"/>
        <v>0</v>
      </c>
      <c r="L41" s="37">
        <f t="shared" si="1"/>
        <v>0</v>
      </c>
      <c r="M41" s="48"/>
      <c r="N41" s="46"/>
      <c r="O41" s="54"/>
    </row>
    <row r="42" spans="1:15" ht="12.75" customHeight="1">
      <c r="A42" s="127">
        <v>5758</v>
      </c>
      <c r="B42" s="72"/>
      <c r="C42" s="75" t="s">
        <v>66</v>
      </c>
      <c r="D42" s="70" t="s">
        <v>67</v>
      </c>
      <c r="E42" s="71">
        <v>6</v>
      </c>
      <c r="F42" s="41">
        <v>9.98</v>
      </c>
      <c r="G42" s="57">
        <f t="shared" si="6"/>
        <v>9.98</v>
      </c>
      <c r="H42" s="42">
        <f t="shared" si="7"/>
        <v>0</v>
      </c>
      <c r="I42" s="58"/>
      <c r="J42" s="54"/>
      <c r="K42" s="37">
        <f t="shared" si="0"/>
        <v>0</v>
      </c>
      <c r="L42" s="37">
        <f t="shared" si="1"/>
        <v>0</v>
      </c>
      <c r="M42" s="48"/>
      <c r="N42" s="54"/>
      <c r="O42" s="54"/>
    </row>
    <row r="43" spans="1:15" ht="12.75">
      <c r="A43" s="127">
        <v>5758</v>
      </c>
      <c r="B43" s="72"/>
      <c r="C43" s="75" t="s">
        <v>68</v>
      </c>
      <c r="D43" s="70" t="s">
        <v>67</v>
      </c>
      <c r="E43" s="71">
        <v>6</v>
      </c>
      <c r="F43" s="41">
        <v>9.975999999999999</v>
      </c>
      <c r="G43" s="57">
        <f t="shared" si="6"/>
        <v>9.975999999999999</v>
      </c>
      <c r="H43" s="42">
        <f t="shared" si="7"/>
        <v>0</v>
      </c>
      <c r="I43" s="58"/>
      <c r="J43" s="54"/>
      <c r="K43" s="37">
        <f t="shared" si="0"/>
        <v>0</v>
      </c>
      <c r="L43" s="37">
        <f t="shared" si="1"/>
        <v>0</v>
      </c>
      <c r="M43" s="48"/>
      <c r="N43" s="54"/>
      <c r="O43" s="54"/>
    </row>
    <row r="44" spans="1:15" ht="12.75">
      <c r="A44" s="127">
        <v>5758</v>
      </c>
      <c r="B44" s="72"/>
      <c r="C44" s="75" t="s">
        <v>69</v>
      </c>
      <c r="D44" s="70" t="s">
        <v>67</v>
      </c>
      <c r="E44" s="71">
        <v>6</v>
      </c>
      <c r="F44" s="41">
        <v>9.98</v>
      </c>
      <c r="G44" s="57">
        <f t="shared" si="6"/>
        <v>9.98</v>
      </c>
      <c r="H44" s="42">
        <f t="shared" si="7"/>
        <v>0</v>
      </c>
      <c r="I44" s="58"/>
      <c r="J44" s="54"/>
      <c r="K44" s="37">
        <f t="shared" si="0"/>
        <v>0</v>
      </c>
      <c r="L44" s="37">
        <f t="shared" si="1"/>
        <v>0</v>
      </c>
      <c r="M44" s="48"/>
      <c r="N44" s="54"/>
      <c r="O44" s="54"/>
    </row>
    <row r="45" spans="1:15" ht="12.75">
      <c r="A45" s="127">
        <v>5758</v>
      </c>
      <c r="B45" s="72"/>
      <c r="C45" s="75" t="s">
        <v>66</v>
      </c>
      <c r="D45" s="70" t="s">
        <v>70</v>
      </c>
      <c r="E45" s="71">
        <v>6</v>
      </c>
      <c r="F45" s="41">
        <v>13.95</v>
      </c>
      <c r="G45" s="57">
        <f t="shared" si="6"/>
        <v>13.95</v>
      </c>
      <c r="H45" s="42">
        <f t="shared" si="7"/>
        <v>0</v>
      </c>
      <c r="I45" s="58"/>
      <c r="J45" s="54"/>
      <c r="K45" s="37">
        <f t="shared" si="0"/>
        <v>0</v>
      </c>
      <c r="L45" s="37">
        <f t="shared" si="1"/>
        <v>0</v>
      </c>
      <c r="M45" s="48"/>
      <c r="N45" s="54"/>
      <c r="O45" s="54"/>
    </row>
    <row r="46" spans="1:15" ht="13.5" customHeight="1">
      <c r="A46" s="127">
        <v>5758</v>
      </c>
      <c r="B46" s="72"/>
      <c r="C46" s="75" t="s">
        <v>68</v>
      </c>
      <c r="D46" s="70" t="s">
        <v>70</v>
      </c>
      <c r="E46" s="71">
        <v>6</v>
      </c>
      <c r="F46" s="41">
        <v>13.948999999999998</v>
      </c>
      <c r="G46" s="57">
        <f t="shared" si="6"/>
        <v>13.948999999999998</v>
      </c>
      <c r="H46" s="42">
        <f t="shared" si="7"/>
        <v>0</v>
      </c>
      <c r="I46" s="58"/>
      <c r="J46" s="54"/>
      <c r="K46" s="37">
        <f t="shared" si="0"/>
        <v>0</v>
      </c>
      <c r="L46" s="37">
        <f t="shared" si="1"/>
        <v>0</v>
      </c>
      <c r="M46" s="48"/>
      <c r="N46" s="54"/>
      <c r="O46" s="54"/>
    </row>
    <row r="47" spans="1:15" ht="12.75">
      <c r="A47" s="127">
        <v>5758</v>
      </c>
      <c r="B47" s="72"/>
      <c r="C47" s="75" t="s">
        <v>69</v>
      </c>
      <c r="D47" s="70" t="s">
        <v>70</v>
      </c>
      <c r="E47" s="71">
        <v>6</v>
      </c>
      <c r="F47" s="41">
        <v>13.95</v>
      </c>
      <c r="G47" s="57">
        <f t="shared" si="6"/>
        <v>13.95</v>
      </c>
      <c r="H47" s="42">
        <f t="shared" si="7"/>
        <v>0</v>
      </c>
      <c r="I47" s="58"/>
      <c r="J47" s="54"/>
      <c r="K47" s="37">
        <f t="shared" si="0"/>
        <v>0</v>
      </c>
      <c r="L47" s="37">
        <f t="shared" si="1"/>
        <v>0</v>
      </c>
      <c r="M47" s="48"/>
      <c r="N47" s="54"/>
      <c r="O47" s="54"/>
    </row>
    <row r="48" spans="1:15" ht="13.5" customHeight="1">
      <c r="A48" s="127">
        <v>5550</v>
      </c>
      <c r="B48" s="39"/>
      <c r="C48" s="69" t="s">
        <v>71</v>
      </c>
      <c r="D48" s="71" t="s">
        <v>72</v>
      </c>
      <c r="E48" s="71">
        <v>6</v>
      </c>
      <c r="F48" s="57">
        <v>10.535</v>
      </c>
      <c r="G48" s="57">
        <f t="shared" si="6"/>
        <v>10.535</v>
      </c>
      <c r="H48" s="42">
        <f t="shared" si="7"/>
        <v>0</v>
      </c>
      <c r="I48" s="71"/>
      <c r="J48" s="44"/>
      <c r="K48" s="37">
        <f t="shared" si="0"/>
        <v>0</v>
      </c>
      <c r="L48" s="37">
        <f t="shared" si="1"/>
        <v>0</v>
      </c>
      <c r="M48" s="48"/>
      <c r="N48" s="46"/>
      <c r="O48" s="54"/>
    </row>
    <row r="49" spans="1:15" ht="12.75">
      <c r="A49" s="127">
        <v>5552</v>
      </c>
      <c r="B49" s="39"/>
      <c r="C49" s="69" t="s">
        <v>73</v>
      </c>
      <c r="D49" s="71" t="s">
        <v>57</v>
      </c>
      <c r="E49" s="71">
        <v>6</v>
      </c>
      <c r="F49" s="57">
        <v>16.34</v>
      </c>
      <c r="G49" s="57">
        <f t="shared" si="6"/>
        <v>16.34</v>
      </c>
      <c r="H49" s="42">
        <f t="shared" si="7"/>
        <v>0</v>
      </c>
      <c r="I49" s="71"/>
      <c r="J49" s="44"/>
      <c r="K49" s="37">
        <f t="shared" si="0"/>
        <v>0</v>
      </c>
      <c r="L49" s="37">
        <f t="shared" si="1"/>
        <v>0</v>
      </c>
      <c r="M49" s="48"/>
      <c r="N49" s="46"/>
      <c r="O49" s="54"/>
    </row>
    <row r="50" spans="1:30" s="77" customFormat="1" ht="12.75">
      <c r="A50" s="127">
        <v>5753</v>
      </c>
      <c r="B50" s="39"/>
      <c r="C50" s="69" t="s">
        <v>74</v>
      </c>
      <c r="D50" s="71" t="s">
        <v>75</v>
      </c>
      <c r="E50" s="71">
        <v>6</v>
      </c>
      <c r="F50" s="57">
        <v>19.227</v>
      </c>
      <c r="G50" s="57">
        <f t="shared" si="6"/>
        <v>19.227</v>
      </c>
      <c r="H50" s="42">
        <f t="shared" si="7"/>
        <v>0</v>
      </c>
      <c r="I50" s="71"/>
      <c r="J50" s="44"/>
      <c r="K50" s="37">
        <f t="shared" si="0"/>
        <v>0</v>
      </c>
      <c r="L50" s="37">
        <f t="shared" si="1"/>
        <v>0</v>
      </c>
      <c r="M50" s="48"/>
      <c r="N50" s="46"/>
      <c r="O50" s="54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</row>
    <row r="51" spans="1:15" ht="12.75">
      <c r="A51" s="127">
        <v>5557</v>
      </c>
      <c r="B51" s="78"/>
      <c r="C51" s="69" t="s">
        <v>76</v>
      </c>
      <c r="D51" s="67" t="s">
        <v>50</v>
      </c>
      <c r="E51" s="71">
        <v>6</v>
      </c>
      <c r="F51" s="79">
        <v>5.344</v>
      </c>
      <c r="G51" s="80">
        <f t="shared" si="6"/>
        <v>5.344</v>
      </c>
      <c r="H51" s="80">
        <f t="shared" si="7"/>
        <v>0</v>
      </c>
      <c r="I51" s="71"/>
      <c r="J51" s="44"/>
      <c r="K51" s="37">
        <f t="shared" si="0"/>
        <v>0</v>
      </c>
      <c r="L51" s="37">
        <f t="shared" si="1"/>
        <v>0</v>
      </c>
      <c r="M51" s="48"/>
      <c r="N51" s="46"/>
      <c r="O51" s="54"/>
    </row>
    <row r="52" spans="1:15" ht="12.75">
      <c r="A52" s="127">
        <v>5557</v>
      </c>
      <c r="B52" s="78"/>
      <c r="C52" s="69" t="s">
        <v>77</v>
      </c>
      <c r="D52" s="67" t="s">
        <v>50</v>
      </c>
      <c r="E52" s="71">
        <v>6</v>
      </c>
      <c r="F52" s="79">
        <v>5.344</v>
      </c>
      <c r="G52" s="80">
        <f t="shared" si="6"/>
        <v>5.344</v>
      </c>
      <c r="H52" s="80">
        <f t="shared" si="7"/>
        <v>0</v>
      </c>
      <c r="I52" s="71"/>
      <c r="J52" s="44"/>
      <c r="K52" s="37">
        <f t="shared" si="0"/>
        <v>0</v>
      </c>
      <c r="L52" s="37">
        <f t="shared" si="1"/>
        <v>0</v>
      </c>
      <c r="M52" s="48"/>
      <c r="N52" s="46"/>
      <c r="O52" s="54"/>
    </row>
    <row r="53" spans="1:15" ht="12.75" customHeight="1">
      <c r="A53" s="127">
        <v>5557</v>
      </c>
      <c r="B53" s="78"/>
      <c r="C53" s="69" t="s">
        <v>78</v>
      </c>
      <c r="D53" s="67" t="s">
        <v>50</v>
      </c>
      <c r="E53" s="71">
        <v>6</v>
      </c>
      <c r="F53" s="79">
        <v>5.344</v>
      </c>
      <c r="G53" s="80">
        <f t="shared" si="6"/>
        <v>5.344</v>
      </c>
      <c r="H53" s="80">
        <f t="shared" si="7"/>
        <v>0</v>
      </c>
      <c r="I53" s="71"/>
      <c r="J53" s="44"/>
      <c r="K53" s="37">
        <f t="shared" si="0"/>
        <v>0</v>
      </c>
      <c r="L53" s="37">
        <f t="shared" si="1"/>
        <v>0</v>
      </c>
      <c r="M53" s="48"/>
      <c r="N53" s="46"/>
      <c r="O53" s="54"/>
    </row>
    <row r="54" spans="1:15" ht="12.75">
      <c r="A54" s="127">
        <v>5558</v>
      </c>
      <c r="B54" s="78"/>
      <c r="C54" s="69" t="s">
        <v>79</v>
      </c>
      <c r="D54" s="71" t="s">
        <v>50</v>
      </c>
      <c r="E54" s="71">
        <v>6</v>
      </c>
      <c r="F54" s="79">
        <v>6.784000000000001</v>
      </c>
      <c r="G54" s="80">
        <f t="shared" si="6"/>
        <v>6.784000000000001</v>
      </c>
      <c r="H54" s="80">
        <f t="shared" si="7"/>
        <v>0</v>
      </c>
      <c r="I54" s="71"/>
      <c r="J54" s="44"/>
      <c r="K54" s="37">
        <f t="shared" si="0"/>
        <v>0</v>
      </c>
      <c r="L54" s="37">
        <f t="shared" si="1"/>
        <v>0</v>
      </c>
      <c r="M54" s="48"/>
      <c r="N54" s="46"/>
      <c r="O54" s="54"/>
    </row>
    <row r="55" spans="1:15" ht="12.75">
      <c r="A55" s="127">
        <v>5559</v>
      </c>
      <c r="B55" s="78"/>
      <c r="C55" s="69" t="s">
        <v>80</v>
      </c>
      <c r="D55" s="71" t="s">
        <v>50</v>
      </c>
      <c r="E55" s="71">
        <v>6</v>
      </c>
      <c r="F55" s="79">
        <v>8.32</v>
      </c>
      <c r="G55" s="80">
        <f t="shared" si="6"/>
        <v>8.32</v>
      </c>
      <c r="H55" s="80">
        <f t="shared" si="7"/>
        <v>0</v>
      </c>
      <c r="I55" s="71"/>
      <c r="J55" s="44"/>
      <c r="K55" s="37">
        <f t="shared" si="0"/>
        <v>0</v>
      </c>
      <c r="L55" s="37">
        <f t="shared" si="1"/>
        <v>0</v>
      </c>
      <c r="M55" s="48"/>
      <c r="N55" s="46"/>
      <c r="O55" s="54"/>
    </row>
    <row r="56" spans="1:15" ht="12.75">
      <c r="A56" s="127">
        <v>5556</v>
      </c>
      <c r="B56" s="78"/>
      <c r="C56" s="69" t="s">
        <v>81</v>
      </c>
      <c r="D56" s="67" t="s">
        <v>50</v>
      </c>
      <c r="E56" s="67">
        <v>6</v>
      </c>
      <c r="F56" s="57">
        <v>6.464</v>
      </c>
      <c r="G56" s="42">
        <f t="shared" si="6"/>
        <v>6.464</v>
      </c>
      <c r="H56" s="42">
        <f t="shared" si="7"/>
        <v>0</v>
      </c>
      <c r="I56" s="71"/>
      <c r="J56" s="44"/>
      <c r="K56" s="37">
        <f t="shared" si="0"/>
        <v>0</v>
      </c>
      <c r="L56" s="37">
        <f t="shared" si="1"/>
        <v>0</v>
      </c>
      <c r="M56" s="48"/>
      <c r="N56" s="46"/>
      <c r="O56" s="54"/>
    </row>
    <row r="57" spans="1:30" s="59" customFormat="1" ht="12.75">
      <c r="A57" s="127">
        <v>5759</v>
      </c>
      <c r="B57" s="81">
        <v>519</v>
      </c>
      <c r="C57" s="82" t="s">
        <v>82</v>
      </c>
      <c r="D57" s="83" t="s">
        <v>33</v>
      </c>
      <c r="E57" s="83">
        <v>6</v>
      </c>
      <c r="F57" s="84">
        <v>10.382</v>
      </c>
      <c r="G57" s="85">
        <f t="shared" si="6"/>
        <v>10.382</v>
      </c>
      <c r="H57" s="42">
        <f t="shared" si="7"/>
        <v>0</v>
      </c>
      <c r="I57" s="83"/>
      <c r="J57" s="44"/>
      <c r="K57" s="37">
        <f t="shared" si="0"/>
        <v>0</v>
      </c>
      <c r="L57" s="37">
        <f t="shared" si="1"/>
        <v>0</v>
      </c>
      <c r="M57" s="48"/>
      <c r="N57" s="46"/>
      <c r="O57" s="54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15" ht="12.75" customHeight="1">
      <c r="A58" s="121" t="s">
        <v>83</v>
      </c>
      <c r="B58" s="121"/>
      <c r="C58" s="121"/>
      <c r="D58" s="121"/>
      <c r="E58" s="121"/>
      <c r="F58" s="36"/>
      <c r="G58" s="36"/>
      <c r="H58" s="36"/>
      <c r="I58" s="86"/>
      <c r="J58" s="53"/>
      <c r="K58" s="37">
        <f t="shared" si="0"/>
        <v>0</v>
      </c>
      <c r="L58" s="37">
        <f t="shared" si="1"/>
        <v>0</v>
      </c>
      <c r="M58" s="48"/>
      <c r="N58" s="46"/>
      <c r="O58" s="54"/>
    </row>
    <row r="59" spans="1:15" ht="12.75">
      <c r="A59" s="131" t="s">
        <v>84</v>
      </c>
      <c r="B59" s="87"/>
      <c r="C59" s="68" t="s">
        <v>85</v>
      </c>
      <c r="D59" s="58" t="s">
        <v>86</v>
      </c>
      <c r="E59" s="67">
        <v>10</v>
      </c>
      <c r="F59" s="79">
        <v>15.167000000000002</v>
      </c>
      <c r="G59" s="79">
        <f aca="true" t="shared" si="8" ref="G59:G96">F59*(1-$G$2%)</f>
        <v>15.167000000000002</v>
      </c>
      <c r="H59" s="79">
        <f aca="true" t="shared" si="9" ref="H59:H96">G59*$H$2</f>
        <v>0</v>
      </c>
      <c r="I59" s="71"/>
      <c r="J59" s="44"/>
      <c r="K59" s="37">
        <f t="shared" si="0"/>
        <v>0</v>
      </c>
      <c r="L59" s="37">
        <f t="shared" si="1"/>
        <v>0</v>
      </c>
      <c r="M59" s="48"/>
      <c r="N59" s="46"/>
      <c r="O59" s="54"/>
    </row>
    <row r="60" spans="1:15" ht="12.75">
      <c r="A60" s="131" t="s">
        <v>84</v>
      </c>
      <c r="B60" s="87"/>
      <c r="C60" s="68" t="s">
        <v>85</v>
      </c>
      <c r="D60" s="58" t="s">
        <v>87</v>
      </c>
      <c r="E60" s="67">
        <v>8</v>
      </c>
      <c r="F60" s="79">
        <v>27.404999999999998</v>
      </c>
      <c r="G60" s="79">
        <f t="shared" si="8"/>
        <v>27.404999999999998</v>
      </c>
      <c r="H60" s="79">
        <f t="shared" si="9"/>
        <v>0</v>
      </c>
      <c r="I60" s="71"/>
      <c r="J60" s="44"/>
      <c r="K60" s="37">
        <f t="shared" si="0"/>
        <v>0</v>
      </c>
      <c r="L60" s="37">
        <f t="shared" si="1"/>
        <v>0</v>
      </c>
      <c r="M60" s="48"/>
      <c r="N60" s="46"/>
      <c r="O60" s="54"/>
    </row>
    <row r="61" spans="1:15" ht="12.75">
      <c r="A61" s="131" t="s">
        <v>88</v>
      </c>
      <c r="B61" s="39" t="s">
        <v>89</v>
      </c>
      <c r="C61" s="39" t="s">
        <v>90</v>
      </c>
      <c r="D61" s="67" t="s">
        <v>91</v>
      </c>
      <c r="E61" s="67">
        <v>12</v>
      </c>
      <c r="F61" s="57">
        <v>3.596</v>
      </c>
      <c r="G61" s="57">
        <f t="shared" si="8"/>
        <v>3.596</v>
      </c>
      <c r="H61" s="57">
        <f t="shared" si="9"/>
        <v>0</v>
      </c>
      <c r="I61" s="71"/>
      <c r="J61" s="44"/>
      <c r="K61" s="37">
        <f t="shared" si="0"/>
        <v>0</v>
      </c>
      <c r="L61" s="37">
        <f t="shared" si="1"/>
        <v>0</v>
      </c>
      <c r="M61" s="48"/>
      <c r="N61" s="46"/>
      <c r="O61" s="54"/>
    </row>
    <row r="62" spans="1:15" ht="12.75">
      <c r="A62" s="131" t="s">
        <v>88</v>
      </c>
      <c r="B62" s="39" t="s">
        <v>92</v>
      </c>
      <c r="C62" s="39" t="s">
        <v>90</v>
      </c>
      <c r="D62" s="67" t="s">
        <v>93</v>
      </c>
      <c r="E62" s="67">
        <v>18</v>
      </c>
      <c r="F62" s="57">
        <v>5.654999999999999</v>
      </c>
      <c r="G62" s="57">
        <f t="shared" si="8"/>
        <v>5.654999999999999</v>
      </c>
      <c r="H62" s="57">
        <f t="shared" si="9"/>
        <v>0</v>
      </c>
      <c r="I62" s="71"/>
      <c r="J62" s="44"/>
      <c r="K62" s="37">
        <f t="shared" si="0"/>
        <v>0</v>
      </c>
      <c r="L62" s="37">
        <f t="shared" si="1"/>
        <v>0</v>
      </c>
      <c r="M62" s="48"/>
      <c r="N62" s="46"/>
      <c r="O62" s="54"/>
    </row>
    <row r="63" spans="1:15" ht="12.75">
      <c r="A63" s="131" t="s">
        <v>88</v>
      </c>
      <c r="B63" s="39" t="s">
        <v>94</v>
      </c>
      <c r="C63" s="39" t="s">
        <v>90</v>
      </c>
      <c r="D63" s="67" t="s">
        <v>95</v>
      </c>
      <c r="E63" s="67">
        <v>10</v>
      </c>
      <c r="F63" s="57">
        <v>9.106</v>
      </c>
      <c r="G63" s="57">
        <f t="shared" si="8"/>
        <v>9.106</v>
      </c>
      <c r="H63" s="57">
        <f t="shared" si="9"/>
        <v>0</v>
      </c>
      <c r="I63" s="71"/>
      <c r="J63" s="44"/>
      <c r="K63" s="37">
        <f t="shared" si="0"/>
        <v>0</v>
      </c>
      <c r="L63" s="37">
        <f t="shared" si="1"/>
        <v>0</v>
      </c>
      <c r="M63" s="48"/>
      <c r="N63" s="46"/>
      <c r="O63" s="54"/>
    </row>
    <row r="64" spans="1:15" ht="12.75">
      <c r="A64" s="131" t="s">
        <v>88</v>
      </c>
      <c r="B64" s="39" t="s">
        <v>96</v>
      </c>
      <c r="C64" s="39" t="s">
        <v>90</v>
      </c>
      <c r="D64" s="67" t="s">
        <v>97</v>
      </c>
      <c r="E64" s="67">
        <v>10</v>
      </c>
      <c r="F64" s="57">
        <v>13.803999999999998</v>
      </c>
      <c r="G64" s="57">
        <f t="shared" si="8"/>
        <v>13.803999999999998</v>
      </c>
      <c r="H64" s="57">
        <f t="shared" si="9"/>
        <v>0</v>
      </c>
      <c r="I64" s="71"/>
      <c r="J64" s="44"/>
      <c r="K64" s="37">
        <f t="shared" si="0"/>
        <v>0</v>
      </c>
      <c r="L64" s="37">
        <f t="shared" si="1"/>
        <v>0</v>
      </c>
      <c r="M64" s="48"/>
      <c r="N64" s="46"/>
      <c r="O64" s="54"/>
    </row>
    <row r="65" spans="1:15" ht="12.75">
      <c r="A65" s="127" t="s">
        <v>88</v>
      </c>
      <c r="B65" s="39" t="s">
        <v>98</v>
      </c>
      <c r="C65" s="39" t="s">
        <v>90</v>
      </c>
      <c r="D65" s="67" t="s">
        <v>99</v>
      </c>
      <c r="E65" s="67">
        <v>4</v>
      </c>
      <c r="F65" s="57">
        <v>28.622999999999998</v>
      </c>
      <c r="G65" s="57">
        <f t="shared" si="8"/>
        <v>28.622999999999998</v>
      </c>
      <c r="H65" s="57">
        <f t="shared" si="9"/>
        <v>0</v>
      </c>
      <c r="I65" s="71"/>
      <c r="J65" s="44"/>
      <c r="K65" s="37">
        <f t="shared" si="0"/>
        <v>0</v>
      </c>
      <c r="L65" s="37">
        <f t="shared" si="1"/>
        <v>0</v>
      </c>
      <c r="M65" s="48"/>
      <c r="N65" s="46"/>
      <c r="O65" s="54"/>
    </row>
    <row r="66" spans="1:15" ht="12.75">
      <c r="A66" s="131" t="s">
        <v>100</v>
      </c>
      <c r="B66" s="39" t="s">
        <v>101</v>
      </c>
      <c r="C66" s="39" t="s">
        <v>102</v>
      </c>
      <c r="D66" s="67" t="s">
        <v>91</v>
      </c>
      <c r="E66" s="67">
        <v>12</v>
      </c>
      <c r="F66" s="57">
        <v>3.393</v>
      </c>
      <c r="G66" s="42">
        <f t="shared" si="8"/>
        <v>3.393</v>
      </c>
      <c r="H66" s="42">
        <f t="shared" si="9"/>
        <v>0</v>
      </c>
      <c r="I66" s="71"/>
      <c r="J66" s="44"/>
      <c r="K66" s="37">
        <f t="shared" si="0"/>
        <v>0</v>
      </c>
      <c r="L66" s="37">
        <f t="shared" si="1"/>
        <v>0</v>
      </c>
      <c r="M66" s="48"/>
      <c r="N66" s="46"/>
      <c r="O66" s="54"/>
    </row>
    <row r="67" spans="1:15" ht="12.75">
      <c r="A67" s="131" t="s">
        <v>100</v>
      </c>
      <c r="B67" s="39" t="s">
        <v>103</v>
      </c>
      <c r="C67" s="39" t="s">
        <v>102</v>
      </c>
      <c r="D67" s="67" t="s">
        <v>93</v>
      </c>
      <c r="E67" s="67">
        <v>18</v>
      </c>
      <c r="F67" s="57">
        <v>5.191</v>
      </c>
      <c r="G67" s="42">
        <f t="shared" si="8"/>
        <v>5.191</v>
      </c>
      <c r="H67" s="42">
        <f t="shared" si="9"/>
        <v>0</v>
      </c>
      <c r="I67" s="71"/>
      <c r="J67" s="44"/>
      <c r="K67" s="37">
        <f t="shared" si="0"/>
        <v>0</v>
      </c>
      <c r="L67" s="37">
        <f t="shared" si="1"/>
        <v>0</v>
      </c>
      <c r="M67" s="48"/>
      <c r="N67" s="46"/>
      <c r="O67" s="54"/>
    </row>
    <row r="68" spans="1:15" ht="12.75">
      <c r="A68" s="131" t="s">
        <v>100</v>
      </c>
      <c r="B68" s="39" t="s">
        <v>104</v>
      </c>
      <c r="C68" s="39" t="s">
        <v>102</v>
      </c>
      <c r="D68" s="67" t="s">
        <v>95</v>
      </c>
      <c r="E68" s="67">
        <v>10</v>
      </c>
      <c r="F68" s="57">
        <v>8.584</v>
      </c>
      <c r="G68" s="42">
        <f t="shared" si="8"/>
        <v>8.584</v>
      </c>
      <c r="H68" s="42">
        <f t="shared" si="9"/>
        <v>0</v>
      </c>
      <c r="I68" s="71"/>
      <c r="J68" s="44"/>
      <c r="K68" s="37">
        <f t="shared" si="0"/>
        <v>0</v>
      </c>
      <c r="L68" s="37">
        <f t="shared" si="1"/>
        <v>0</v>
      </c>
      <c r="M68" s="48"/>
      <c r="N68" s="46"/>
      <c r="O68" s="54"/>
    </row>
    <row r="69" spans="1:15" ht="12.75">
      <c r="A69" s="131" t="s">
        <v>100</v>
      </c>
      <c r="B69" s="39" t="s">
        <v>105</v>
      </c>
      <c r="C69" s="39" t="s">
        <v>102</v>
      </c>
      <c r="D69" s="67" t="s">
        <v>97</v>
      </c>
      <c r="E69" s="67">
        <v>10</v>
      </c>
      <c r="F69" s="57">
        <v>12.905</v>
      </c>
      <c r="G69" s="42">
        <f t="shared" si="8"/>
        <v>12.905</v>
      </c>
      <c r="H69" s="42">
        <f t="shared" si="9"/>
        <v>0</v>
      </c>
      <c r="I69" s="71"/>
      <c r="J69" s="44"/>
      <c r="K69" s="37">
        <f t="shared" si="0"/>
        <v>0</v>
      </c>
      <c r="L69" s="37">
        <f t="shared" si="1"/>
        <v>0</v>
      </c>
      <c r="M69" s="48"/>
      <c r="N69" s="46"/>
      <c r="O69" s="54"/>
    </row>
    <row r="70" spans="1:15" ht="12.75">
      <c r="A70" s="131" t="s">
        <v>106</v>
      </c>
      <c r="B70" s="39" t="s">
        <v>107</v>
      </c>
      <c r="C70" s="39" t="s">
        <v>108</v>
      </c>
      <c r="D70" s="67" t="s">
        <v>91</v>
      </c>
      <c r="E70" s="67">
        <v>32</v>
      </c>
      <c r="F70" s="57">
        <v>3.799</v>
      </c>
      <c r="G70" s="42">
        <f t="shared" si="8"/>
        <v>3.799</v>
      </c>
      <c r="H70" s="42">
        <f t="shared" si="9"/>
        <v>0</v>
      </c>
      <c r="I70" s="71"/>
      <c r="J70" s="44"/>
      <c r="K70" s="37">
        <f t="shared" si="0"/>
        <v>0</v>
      </c>
      <c r="L70" s="37">
        <f t="shared" si="1"/>
        <v>0</v>
      </c>
      <c r="M70" s="48"/>
      <c r="N70" s="46"/>
      <c r="O70" s="54"/>
    </row>
    <row r="71" spans="1:15" ht="12.75">
      <c r="A71" s="131" t="s">
        <v>106</v>
      </c>
      <c r="B71" s="39" t="s">
        <v>109</v>
      </c>
      <c r="C71" s="39" t="s">
        <v>108</v>
      </c>
      <c r="D71" s="67" t="s">
        <v>93</v>
      </c>
      <c r="E71" s="67">
        <v>18</v>
      </c>
      <c r="F71" s="57">
        <v>5.828999999999999</v>
      </c>
      <c r="G71" s="42">
        <f t="shared" si="8"/>
        <v>5.828999999999999</v>
      </c>
      <c r="H71" s="42">
        <f t="shared" si="9"/>
        <v>0</v>
      </c>
      <c r="I71" s="71"/>
      <c r="J71" s="44"/>
      <c r="K71" s="37">
        <f t="shared" si="0"/>
        <v>0</v>
      </c>
      <c r="L71" s="37">
        <f t="shared" si="1"/>
        <v>0</v>
      </c>
      <c r="M71" s="48"/>
      <c r="N71" s="46"/>
      <c r="O71" s="54"/>
    </row>
    <row r="72" spans="1:15" ht="12.75">
      <c r="A72" s="131" t="s">
        <v>106</v>
      </c>
      <c r="B72" s="39" t="s">
        <v>110</v>
      </c>
      <c r="C72" s="39" t="s">
        <v>108</v>
      </c>
      <c r="D72" s="67" t="s">
        <v>95</v>
      </c>
      <c r="E72" s="67">
        <v>10</v>
      </c>
      <c r="F72" s="57">
        <v>9.251</v>
      </c>
      <c r="G72" s="42">
        <f t="shared" si="8"/>
        <v>9.251</v>
      </c>
      <c r="H72" s="42">
        <f t="shared" si="9"/>
        <v>0</v>
      </c>
      <c r="I72" s="71"/>
      <c r="J72" s="44"/>
      <c r="K72" s="37">
        <f t="shared" si="0"/>
        <v>0</v>
      </c>
      <c r="L72" s="37">
        <f t="shared" si="1"/>
        <v>0</v>
      </c>
      <c r="M72" s="48"/>
      <c r="N72" s="46"/>
      <c r="O72" s="54"/>
    </row>
    <row r="73" spans="1:15" ht="12.75">
      <c r="A73" s="131" t="s">
        <v>106</v>
      </c>
      <c r="B73" s="39" t="s">
        <v>111</v>
      </c>
      <c r="C73" s="39" t="s">
        <v>108</v>
      </c>
      <c r="D73" s="67" t="s">
        <v>97</v>
      </c>
      <c r="E73" s="67">
        <v>10</v>
      </c>
      <c r="F73" s="57">
        <v>13.978</v>
      </c>
      <c r="G73" s="42">
        <f t="shared" si="8"/>
        <v>13.978</v>
      </c>
      <c r="H73" s="42">
        <f t="shared" si="9"/>
        <v>0</v>
      </c>
      <c r="I73" s="71"/>
      <c r="J73" s="44"/>
      <c r="K73" s="37">
        <f t="shared" si="0"/>
        <v>0</v>
      </c>
      <c r="L73" s="37">
        <f t="shared" si="1"/>
        <v>0</v>
      </c>
      <c r="M73" s="48"/>
      <c r="N73" s="46"/>
      <c r="O73" s="54"/>
    </row>
    <row r="74" spans="1:15" ht="12.75">
      <c r="A74" s="131" t="s">
        <v>112</v>
      </c>
      <c r="B74" s="68"/>
      <c r="C74" s="39" t="s">
        <v>113</v>
      </c>
      <c r="D74" s="67" t="s">
        <v>91</v>
      </c>
      <c r="E74" s="67">
        <v>12</v>
      </c>
      <c r="F74" s="57">
        <v>4.176</v>
      </c>
      <c r="G74" s="42">
        <f t="shared" si="8"/>
        <v>4.176</v>
      </c>
      <c r="H74" s="42">
        <f t="shared" si="9"/>
        <v>0</v>
      </c>
      <c r="I74" s="71"/>
      <c r="J74" s="44"/>
      <c r="K74" s="37">
        <f t="shared" si="0"/>
        <v>0</v>
      </c>
      <c r="L74" s="37">
        <f t="shared" si="1"/>
        <v>0</v>
      </c>
      <c r="M74" s="48"/>
      <c r="N74" s="46"/>
      <c r="O74" s="54"/>
    </row>
    <row r="75" spans="1:15" ht="12.75">
      <c r="A75" s="131" t="s">
        <v>112</v>
      </c>
      <c r="B75" s="68"/>
      <c r="C75" s="39" t="s">
        <v>113</v>
      </c>
      <c r="D75" s="67" t="s">
        <v>93</v>
      </c>
      <c r="E75" s="67">
        <v>18</v>
      </c>
      <c r="F75" s="57">
        <v>6.901999999999999</v>
      </c>
      <c r="G75" s="42">
        <f t="shared" si="8"/>
        <v>6.901999999999999</v>
      </c>
      <c r="H75" s="42">
        <f t="shared" si="9"/>
        <v>0</v>
      </c>
      <c r="I75" s="71"/>
      <c r="J75" s="44"/>
      <c r="K75" s="37">
        <f t="shared" si="0"/>
        <v>0</v>
      </c>
      <c r="L75" s="37">
        <f t="shared" si="1"/>
        <v>0</v>
      </c>
      <c r="M75" s="48"/>
      <c r="N75" s="46"/>
      <c r="O75" s="54"/>
    </row>
    <row r="76" spans="1:15" ht="12.75">
      <c r="A76" s="131" t="s">
        <v>112</v>
      </c>
      <c r="B76" s="68"/>
      <c r="C76" s="39" t="s">
        <v>113</v>
      </c>
      <c r="D76" s="67" t="s">
        <v>95</v>
      </c>
      <c r="E76" s="67">
        <v>10</v>
      </c>
      <c r="F76" s="57">
        <v>10.324</v>
      </c>
      <c r="G76" s="42">
        <f t="shared" si="8"/>
        <v>10.324</v>
      </c>
      <c r="H76" s="42">
        <f t="shared" si="9"/>
        <v>0</v>
      </c>
      <c r="I76" s="71"/>
      <c r="J76" s="44"/>
      <c r="K76" s="37">
        <f t="shared" si="0"/>
        <v>0</v>
      </c>
      <c r="L76" s="37">
        <f t="shared" si="1"/>
        <v>0</v>
      </c>
      <c r="M76" s="48"/>
      <c r="N76" s="46"/>
      <c r="O76" s="54"/>
    </row>
    <row r="77" spans="1:15" ht="12.75">
      <c r="A77" s="131" t="s">
        <v>112</v>
      </c>
      <c r="B77" s="68"/>
      <c r="C77" s="39" t="s">
        <v>113</v>
      </c>
      <c r="D77" s="67" t="s">
        <v>97</v>
      </c>
      <c r="E77" s="67">
        <v>10</v>
      </c>
      <c r="F77" s="57">
        <v>15.718</v>
      </c>
      <c r="G77" s="42">
        <f t="shared" si="8"/>
        <v>15.718</v>
      </c>
      <c r="H77" s="42">
        <f t="shared" si="9"/>
        <v>0</v>
      </c>
      <c r="I77" s="71"/>
      <c r="J77" s="44"/>
      <c r="K77" s="37">
        <f t="shared" si="0"/>
        <v>0</v>
      </c>
      <c r="L77" s="37">
        <f t="shared" si="1"/>
        <v>0</v>
      </c>
      <c r="M77" s="48"/>
      <c r="N77" s="46"/>
      <c r="O77" s="54"/>
    </row>
    <row r="78" spans="1:15" ht="12.75">
      <c r="A78" s="131" t="s">
        <v>114</v>
      </c>
      <c r="B78" s="39" t="s">
        <v>115</v>
      </c>
      <c r="C78" s="39" t="s">
        <v>116</v>
      </c>
      <c r="D78" s="67" t="s">
        <v>91</v>
      </c>
      <c r="E78" s="67">
        <v>12</v>
      </c>
      <c r="F78" s="57">
        <v>4.843</v>
      </c>
      <c r="G78" s="42">
        <f t="shared" si="8"/>
        <v>4.843</v>
      </c>
      <c r="H78" s="42">
        <f t="shared" si="9"/>
        <v>0</v>
      </c>
      <c r="I78" s="71"/>
      <c r="J78" s="44"/>
      <c r="K78" s="37">
        <f t="shared" si="0"/>
        <v>0</v>
      </c>
      <c r="L78" s="37">
        <f t="shared" si="1"/>
        <v>0</v>
      </c>
      <c r="M78" s="48"/>
      <c r="N78" s="46"/>
      <c r="O78" s="54"/>
    </row>
    <row r="79" spans="1:15" ht="12.75">
      <c r="A79" s="131" t="s">
        <v>114</v>
      </c>
      <c r="B79" s="39" t="s">
        <v>117</v>
      </c>
      <c r="C79" s="39" t="s">
        <v>116</v>
      </c>
      <c r="D79" s="67" t="s">
        <v>93</v>
      </c>
      <c r="E79" s="67">
        <v>18</v>
      </c>
      <c r="F79" s="57">
        <v>6.409</v>
      </c>
      <c r="G79" s="42">
        <f t="shared" si="8"/>
        <v>6.409</v>
      </c>
      <c r="H79" s="42">
        <f t="shared" si="9"/>
        <v>0</v>
      </c>
      <c r="I79" s="71"/>
      <c r="J79" s="44"/>
      <c r="K79" s="37">
        <f t="shared" si="0"/>
        <v>0</v>
      </c>
      <c r="L79" s="37">
        <f t="shared" si="1"/>
        <v>0</v>
      </c>
      <c r="M79" s="48"/>
      <c r="N79" s="46"/>
      <c r="O79" s="54"/>
    </row>
    <row r="80" spans="1:15" ht="12.75">
      <c r="A80" s="131" t="s">
        <v>114</v>
      </c>
      <c r="B80" s="39" t="s">
        <v>118</v>
      </c>
      <c r="C80" s="39" t="s">
        <v>116</v>
      </c>
      <c r="D80" s="67" t="s">
        <v>95</v>
      </c>
      <c r="E80" s="67">
        <v>10</v>
      </c>
      <c r="F80" s="57">
        <v>11.136</v>
      </c>
      <c r="G80" s="42">
        <f t="shared" si="8"/>
        <v>11.136</v>
      </c>
      <c r="H80" s="42">
        <f t="shared" si="9"/>
        <v>0</v>
      </c>
      <c r="I80" s="71"/>
      <c r="J80" s="44"/>
      <c r="K80" s="37">
        <f t="shared" si="0"/>
        <v>0</v>
      </c>
      <c r="L80" s="37">
        <f t="shared" si="1"/>
        <v>0</v>
      </c>
      <c r="M80" s="48"/>
      <c r="N80" s="46"/>
      <c r="O80" s="54"/>
    </row>
    <row r="81" spans="1:15" ht="12.75">
      <c r="A81" s="131" t="s">
        <v>119</v>
      </c>
      <c r="B81" s="39" t="s">
        <v>120</v>
      </c>
      <c r="C81" s="39" t="s">
        <v>121</v>
      </c>
      <c r="D81" s="67" t="s">
        <v>122</v>
      </c>
      <c r="E81" s="67">
        <v>12</v>
      </c>
      <c r="F81" s="57">
        <v>14.557999999999998</v>
      </c>
      <c r="G81" s="42">
        <f t="shared" si="8"/>
        <v>14.557999999999998</v>
      </c>
      <c r="H81" s="42">
        <f t="shared" si="9"/>
        <v>0</v>
      </c>
      <c r="I81" s="71"/>
      <c r="J81" s="44"/>
      <c r="K81" s="37">
        <f t="shared" si="0"/>
        <v>0</v>
      </c>
      <c r="L81" s="37">
        <f t="shared" si="1"/>
        <v>0</v>
      </c>
      <c r="M81" s="48"/>
      <c r="N81" s="46"/>
      <c r="O81" s="54"/>
    </row>
    <row r="82" spans="1:15" ht="12.75">
      <c r="A82" s="131" t="s">
        <v>123</v>
      </c>
      <c r="B82" s="39" t="s">
        <v>124</v>
      </c>
      <c r="C82" s="39" t="s">
        <v>125</v>
      </c>
      <c r="D82" s="67" t="s">
        <v>91</v>
      </c>
      <c r="E82" s="67">
        <v>12</v>
      </c>
      <c r="F82" s="57">
        <v>3.828</v>
      </c>
      <c r="G82" s="42">
        <f t="shared" si="8"/>
        <v>3.828</v>
      </c>
      <c r="H82" s="42">
        <f t="shared" si="9"/>
        <v>0</v>
      </c>
      <c r="I82" s="71"/>
      <c r="J82" s="44"/>
      <c r="K82" s="37">
        <f t="shared" si="0"/>
        <v>0</v>
      </c>
      <c r="L82" s="37">
        <f t="shared" si="1"/>
        <v>0</v>
      </c>
      <c r="M82" s="48"/>
      <c r="N82" s="46"/>
      <c r="O82" s="54"/>
    </row>
    <row r="83" spans="1:15" ht="12.75">
      <c r="A83" s="131" t="s">
        <v>123</v>
      </c>
      <c r="B83" s="39" t="s">
        <v>126</v>
      </c>
      <c r="C83" s="39" t="s">
        <v>125</v>
      </c>
      <c r="D83" s="67" t="s">
        <v>93</v>
      </c>
      <c r="E83" s="67">
        <v>18</v>
      </c>
      <c r="F83" s="57">
        <v>5.828999999999999</v>
      </c>
      <c r="G83" s="42">
        <f t="shared" si="8"/>
        <v>5.828999999999999</v>
      </c>
      <c r="H83" s="42">
        <f t="shared" si="9"/>
        <v>0</v>
      </c>
      <c r="I83" s="71"/>
      <c r="J83" s="44"/>
      <c r="K83" s="37">
        <f t="shared" si="0"/>
        <v>0</v>
      </c>
      <c r="L83" s="37">
        <f t="shared" si="1"/>
        <v>0</v>
      </c>
      <c r="M83" s="48"/>
      <c r="N83" s="46"/>
      <c r="O83" s="54"/>
    </row>
    <row r="84" spans="1:15" ht="12.75">
      <c r="A84" s="131" t="s">
        <v>123</v>
      </c>
      <c r="B84" s="39" t="s">
        <v>127</v>
      </c>
      <c r="C84" s="39" t="s">
        <v>125</v>
      </c>
      <c r="D84" s="67" t="s">
        <v>95</v>
      </c>
      <c r="E84" s="67">
        <v>10</v>
      </c>
      <c r="F84" s="57">
        <v>9.453999999999999</v>
      </c>
      <c r="G84" s="42">
        <f t="shared" si="8"/>
        <v>9.453999999999999</v>
      </c>
      <c r="H84" s="42">
        <f t="shared" si="9"/>
        <v>0</v>
      </c>
      <c r="I84" s="71"/>
      <c r="J84" s="44"/>
      <c r="K84" s="37">
        <f t="shared" si="0"/>
        <v>0</v>
      </c>
      <c r="L84" s="37">
        <f t="shared" si="1"/>
        <v>0</v>
      </c>
      <c r="M84" s="48"/>
      <c r="N84" s="46"/>
      <c r="O84" s="54"/>
    </row>
    <row r="85" spans="1:15" ht="12.75">
      <c r="A85" s="131" t="s">
        <v>123</v>
      </c>
      <c r="B85" s="39" t="s">
        <v>128</v>
      </c>
      <c r="C85" s="39" t="s">
        <v>125</v>
      </c>
      <c r="D85" s="67" t="s">
        <v>97</v>
      </c>
      <c r="E85" s="67">
        <v>10</v>
      </c>
      <c r="F85" s="57">
        <v>13.832999999999998</v>
      </c>
      <c r="G85" s="42">
        <f t="shared" si="8"/>
        <v>13.832999999999998</v>
      </c>
      <c r="H85" s="42">
        <f t="shared" si="9"/>
        <v>0</v>
      </c>
      <c r="I85" s="71"/>
      <c r="J85" s="44"/>
      <c r="K85" s="37">
        <f t="shared" si="0"/>
        <v>0</v>
      </c>
      <c r="L85" s="37">
        <f t="shared" si="1"/>
        <v>0</v>
      </c>
      <c r="M85" s="48"/>
      <c r="N85" s="46"/>
      <c r="O85" s="54"/>
    </row>
    <row r="86" spans="1:15" ht="12.75">
      <c r="A86" s="131" t="s">
        <v>129</v>
      </c>
      <c r="B86" s="39"/>
      <c r="C86" s="39" t="s">
        <v>130</v>
      </c>
      <c r="D86" s="67" t="s">
        <v>91</v>
      </c>
      <c r="E86" s="67">
        <v>12</v>
      </c>
      <c r="F86" s="57">
        <v>4.4079999999999995</v>
      </c>
      <c r="G86" s="42">
        <f t="shared" si="8"/>
        <v>4.4079999999999995</v>
      </c>
      <c r="H86" s="42">
        <f t="shared" si="9"/>
        <v>0</v>
      </c>
      <c r="I86" s="71"/>
      <c r="J86" s="44"/>
      <c r="K86" s="37">
        <f t="shared" si="0"/>
        <v>0</v>
      </c>
      <c r="L86" s="37">
        <f t="shared" si="1"/>
        <v>0</v>
      </c>
      <c r="M86" s="48"/>
      <c r="N86" s="46"/>
      <c r="O86" s="54"/>
    </row>
    <row r="87" spans="1:15" ht="12.75">
      <c r="A87" s="131" t="s">
        <v>129</v>
      </c>
      <c r="B87" s="39" t="s">
        <v>131</v>
      </c>
      <c r="C87" s="39" t="s">
        <v>130</v>
      </c>
      <c r="D87" s="67" t="s">
        <v>93</v>
      </c>
      <c r="E87" s="67">
        <v>18</v>
      </c>
      <c r="F87" s="57">
        <v>6.843999999999999</v>
      </c>
      <c r="G87" s="42">
        <f t="shared" si="8"/>
        <v>6.843999999999999</v>
      </c>
      <c r="H87" s="42">
        <f t="shared" si="9"/>
        <v>0</v>
      </c>
      <c r="I87" s="71"/>
      <c r="J87" s="44"/>
      <c r="K87" s="37">
        <f t="shared" si="0"/>
        <v>0</v>
      </c>
      <c r="L87" s="37">
        <f t="shared" si="1"/>
        <v>0</v>
      </c>
      <c r="M87" s="48"/>
      <c r="N87" s="46"/>
      <c r="O87" s="54"/>
    </row>
    <row r="88" spans="1:15" ht="12.75">
      <c r="A88" s="131" t="s">
        <v>129</v>
      </c>
      <c r="B88" s="39" t="s">
        <v>132</v>
      </c>
      <c r="C88" s="39" t="s">
        <v>130</v>
      </c>
      <c r="D88" s="67" t="s">
        <v>95</v>
      </c>
      <c r="E88" s="67">
        <v>10</v>
      </c>
      <c r="F88" s="57">
        <v>10.759</v>
      </c>
      <c r="G88" s="42">
        <f t="shared" si="8"/>
        <v>10.759</v>
      </c>
      <c r="H88" s="42">
        <f t="shared" si="9"/>
        <v>0</v>
      </c>
      <c r="I88" s="71"/>
      <c r="J88" s="44"/>
      <c r="K88" s="37">
        <f t="shared" si="0"/>
        <v>0</v>
      </c>
      <c r="L88" s="37">
        <f t="shared" si="1"/>
        <v>0</v>
      </c>
      <c r="M88" s="48"/>
      <c r="N88" s="46"/>
      <c r="O88" s="54"/>
    </row>
    <row r="89" spans="1:15" ht="12.75">
      <c r="A89" s="131" t="s">
        <v>129</v>
      </c>
      <c r="B89" s="39" t="s">
        <v>133</v>
      </c>
      <c r="C89" s="39" t="s">
        <v>130</v>
      </c>
      <c r="D89" s="67" t="s">
        <v>97</v>
      </c>
      <c r="E89" s="67">
        <v>10</v>
      </c>
      <c r="F89" s="57">
        <v>16.355999999999998</v>
      </c>
      <c r="G89" s="42">
        <f t="shared" si="8"/>
        <v>16.355999999999998</v>
      </c>
      <c r="H89" s="42">
        <f t="shared" si="9"/>
        <v>0</v>
      </c>
      <c r="I89" s="71"/>
      <c r="J89" s="44"/>
      <c r="K89" s="37">
        <f t="shared" si="0"/>
        <v>0</v>
      </c>
      <c r="L89" s="37">
        <f t="shared" si="1"/>
        <v>0</v>
      </c>
      <c r="M89" s="48"/>
      <c r="N89" s="46"/>
      <c r="O89" s="54"/>
    </row>
    <row r="90" spans="1:15" ht="12.75">
      <c r="A90" s="131" t="s">
        <v>134</v>
      </c>
      <c r="B90" s="39" t="s">
        <v>135</v>
      </c>
      <c r="C90" s="39" t="s">
        <v>136</v>
      </c>
      <c r="D90" s="67" t="s">
        <v>91</v>
      </c>
      <c r="E90" s="67">
        <v>12</v>
      </c>
      <c r="F90" s="57">
        <v>4.205</v>
      </c>
      <c r="G90" s="42">
        <f t="shared" si="8"/>
        <v>4.205</v>
      </c>
      <c r="H90" s="42">
        <f t="shared" si="9"/>
        <v>0</v>
      </c>
      <c r="I90" s="71"/>
      <c r="J90" s="44"/>
      <c r="K90" s="37">
        <f t="shared" si="0"/>
        <v>0</v>
      </c>
      <c r="L90" s="37">
        <f t="shared" si="1"/>
        <v>0</v>
      </c>
      <c r="M90" s="48"/>
      <c r="N90" s="46"/>
      <c r="O90" s="54"/>
    </row>
    <row r="91" spans="1:15" ht="12.75">
      <c r="A91" s="131" t="s">
        <v>134</v>
      </c>
      <c r="B91" s="39" t="s">
        <v>137</v>
      </c>
      <c r="C91" s="39" t="s">
        <v>136</v>
      </c>
      <c r="D91" s="67" t="s">
        <v>93</v>
      </c>
      <c r="E91" s="67">
        <v>18</v>
      </c>
      <c r="F91" s="57">
        <v>5.974</v>
      </c>
      <c r="G91" s="42">
        <f t="shared" si="8"/>
        <v>5.974</v>
      </c>
      <c r="H91" s="42">
        <f t="shared" si="9"/>
        <v>0</v>
      </c>
      <c r="I91" s="71"/>
      <c r="J91" s="44"/>
      <c r="K91" s="37">
        <f t="shared" si="0"/>
        <v>0</v>
      </c>
      <c r="L91" s="37">
        <f t="shared" si="1"/>
        <v>0</v>
      </c>
      <c r="M91" s="48"/>
      <c r="N91" s="46"/>
      <c r="O91" s="54"/>
    </row>
    <row r="92" spans="1:15" ht="12.75">
      <c r="A92" s="131" t="s">
        <v>134</v>
      </c>
      <c r="B92" s="39" t="s">
        <v>138</v>
      </c>
      <c r="C92" s="39" t="s">
        <v>136</v>
      </c>
      <c r="D92" s="67" t="s">
        <v>95</v>
      </c>
      <c r="E92" s="67">
        <v>10</v>
      </c>
      <c r="F92" s="57">
        <v>10.584999999999999</v>
      </c>
      <c r="G92" s="42">
        <f t="shared" si="8"/>
        <v>10.584999999999999</v>
      </c>
      <c r="H92" s="42">
        <f t="shared" si="9"/>
        <v>0</v>
      </c>
      <c r="I92" s="71"/>
      <c r="J92" s="44"/>
      <c r="K92" s="37">
        <f t="shared" si="0"/>
        <v>0</v>
      </c>
      <c r="L92" s="37">
        <f t="shared" si="1"/>
        <v>0</v>
      </c>
      <c r="M92" s="48"/>
      <c r="N92" s="46"/>
      <c r="O92" s="54"/>
    </row>
    <row r="93" spans="1:15" ht="12.75">
      <c r="A93" s="131" t="s">
        <v>134</v>
      </c>
      <c r="B93" s="39" t="s">
        <v>139</v>
      </c>
      <c r="C93" s="39" t="s">
        <v>136</v>
      </c>
      <c r="D93" s="67" t="s">
        <v>97</v>
      </c>
      <c r="E93" s="67">
        <v>10</v>
      </c>
      <c r="F93" s="57">
        <v>15.630999999999998</v>
      </c>
      <c r="G93" s="42">
        <f t="shared" si="8"/>
        <v>15.630999999999998</v>
      </c>
      <c r="H93" s="42">
        <f t="shared" si="9"/>
        <v>0</v>
      </c>
      <c r="I93" s="71"/>
      <c r="J93" s="44"/>
      <c r="K93" s="37">
        <f t="shared" si="0"/>
        <v>0</v>
      </c>
      <c r="L93" s="37">
        <f t="shared" si="1"/>
        <v>0</v>
      </c>
      <c r="M93" s="48"/>
      <c r="N93" s="46"/>
      <c r="O93" s="54"/>
    </row>
    <row r="94" spans="1:15" ht="12.75">
      <c r="A94" s="131" t="s">
        <v>140</v>
      </c>
      <c r="B94" s="39" t="s">
        <v>141</v>
      </c>
      <c r="C94" s="39" t="s">
        <v>142</v>
      </c>
      <c r="D94" s="67" t="s">
        <v>33</v>
      </c>
      <c r="E94" s="67">
        <v>10</v>
      </c>
      <c r="F94" s="57">
        <v>8.671000000000001</v>
      </c>
      <c r="G94" s="42">
        <f t="shared" si="8"/>
        <v>8.671000000000001</v>
      </c>
      <c r="H94" s="42">
        <f t="shared" si="9"/>
        <v>0</v>
      </c>
      <c r="I94" s="71"/>
      <c r="J94" s="44"/>
      <c r="K94" s="37">
        <f t="shared" si="0"/>
        <v>0</v>
      </c>
      <c r="L94" s="37">
        <f t="shared" si="1"/>
        <v>0</v>
      </c>
      <c r="M94" s="48"/>
      <c r="N94" s="46"/>
      <c r="O94" s="54"/>
    </row>
    <row r="95" spans="1:15" ht="12.75">
      <c r="A95" s="131" t="s">
        <v>140</v>
      </c>
      <c r="B95" s="39" t="s">
        <v>143</v>
      </c>
      <c r="C95" s="39" t="s">
        <v>142</v>
      </c>
      <c r="D95" s="67" t="s">
        <v>20</v>
      </c>
      <c r="E95" s="67">
        <v>10</v>
      </c>
      <c r="F95" s="57">
        <v>13.253</v>
      </c>
      <c r="G95" s="42">
        <f t="shared" si="8"/>
        <v>13.253</v>
      </c>
      <c r="H95" s="42">
        <f t="shared" si="9"/>
        <v>0</v>
      </c>
      <c r="I95" s="71"/>
      <c r="J95" s="44"/>
      <c r="K95" s="37">
        <f t="shared" si="0"/>
        <v>0</v>
      </c>
      <c r="L95" s="37">
        <f t="shared" si="1"/>
        <v>0</v>
      </c>
      <c r="M95" s="48"/>
      <c r="N95" s="46"/>
      <c r="O95" s="54"/>
    </row>
    <row r="96" spans="1:15" ht="12.75">
      <c r="A96" s="127">
        <v>55494</v>
      </c>
      <c r="B96" s="81"/>
      <c r="C96" s="88" t="s">
        <v>144</v>
      </c>
      <c r="D96" s="67" t="s">
        <v>145</v>
      </c>
      <c r="E96" s="67"/>
      <c r="F96" s="57">
        <v>1.7109999999999999</v>
      </c>
      <c r="G96" s="57">
        <f t="shared" si="8"/>
        <v>1.7109999999999999</v>
      </c>
      <c r="H96" s="42">
        <f t="shared" si="9"/>
        <v>0</v>
      </c>
      <c r="I96" s="71"/>
      <c r="J96" s="44"/>
      <c r="K96" s="37">
        <f t="shared" si="0"/>
        <v>0</v>
      </c>
      <c r="L96" s="37">
        <f t="shared" si="1"/>
        <v>0</v>
      </c>
      <c r="M96" s="48"/>
      <c r="N96" s="46"/>
      <c r="O96" s="54"/>
    </row>
    <row r="97" spans="1:15" ht="13.5" customHeight="1">
      <c r="A97" s="121" t="s">
        <v>146</v>
      </c>
      <c r="B97" s="121"/>
      <c r="C97" s="121"/>
      <c r="D97" s="121"/>
      <c r="E97" s="121"/>
      <c r="F97" s="33"/>
      <c r="G97" s="36"/>
      <c r="H97" s="36"/>
      <c r="I97" s="86"/>
      <c r="J97" s="89"/>
      <c r="K97" s="37">
        <f t="shared" si="0"/>
        <v>0</v>
      </c>
      <c r="L97" s="37">
        <f t="shared" si="1"/>
        <v>0</v>
      </c>
      <c r="M97" s="48"/>
      <c r="N97" s="46"/>
      <c r="O97" s="54"/>
    </row>
    <row r="98" spans="1:15" ht="12.75">
      <c r="A98" s="127">
        <v>5521</v>
      </c>
      <c r="B98" s="39" t="s">
        <v>147</v>
      </c>
      <c r="C98" s="39" t="s">
        <v>148</v>
      </c>
      <c r="D98" s="70" t="s">
        <v>95</v>
      </c>
      <c r="E98" s="67">
        <v>12</v>
      </c>
      <c r="F98" s="57">
        <v>9.625</v>
      </c>
      <c r="G98" s="42">
        <f aca="true" t="shared" si="10" ref="G98:G109">F98*(1-$G$2%)</f>
        <v>9.625</v>
      </c>
      <c r="H98" s="42">
        <f aca="true" t="shared" si="11" ref="H98:H109">G98*$H$2</f>
        <v>0</v>
      </c>
      <c r="I98" s="71"/>
      <c r="J98" s="44"/>
      <c r="K98" s="37">
        <f t="shared" si="0"/>
        <v>0</v>
      </c>
      <c r="L98" s="37">
        <f t="shared" si="1"/>
        <v>0</v>
      </c>
      <c r="M98" s="48"/>
      <c r="N98" s="46"/>
      <c r="O98" s="54"/>
    </row>
    <row r="99" spans="1:15" ht="12.75">
      <c r="A99" s="127">
        <v>5521</v>
      </c>
      <c r="B99" s="39" t="s">
        <v>149</v>
      </c>
      <c r="C99" s="39" t="s">
        <v>150</v>
      </c>
      <c r="D99" s="70" t="s">
        <v>95</v>
      </c>
      <c r="E99" s="67">
        <v>12</v>
      </c>
      <c r="F99" s="57">
        <v>9.625</v>
      </c>
      <c r="G99" s="42">
        <f t="shared" si="10"/>
        <v>9.625</v>
      </c>
      <c r="H99" s="42">
        <f t="shared" si="11"/>
        <v>0</v>
      </c>
      <c r="I99" s="71"/>
      <c r="J99" s="44"/>
      <c r="K99" s="37">
        <f t="shared" si="0"/>
        <v>0</v>
      </c>
      <c r="L99" s="37">
        <f t="shared" si="1"/>
        <v>0</v>
      </c>
      <c r="M99" s="48"/>
      <c r="N99" s="46"/>
      <c r="O99" s="54"/>
    </row>
    <row r="100" spans="1:15" ht="12.75">
      <c r="A100" s="127">
        <v>5521</v>
      </c>
      <c r="B100" s="39"/>
      <c r="C100" s="39" t="s">
        <v>151</v>
      </c>
      <c r="D100" s="70" t="s">
        <v>95</v>
      </c>
      <c r="E100" s="67">
        <v>12</v>
      </c>
      <c r="F100" s="57">
        <v>9.625</v>
      </c>
      <c r="G100" s="42">
        <f t="shared" si="10"/>
        <v>9.625</v>
      </c>
      <c r="H100" s="42">
        <f t="shared" si="11"/>
        <v>0</v>
      </c>
      <c r="I100" s="71"/>
      <c r="J100" s="44"/>
      <c r="K100" s="37">
        <f t="shared" si="0"/>
        <v>0</v>
      </c>
      <c r="L100" s="37">
        <f t="shared" si="1"/>
        <v>0</v>
      </c>
      <c r="M100" s="48"/>
      <c r="N100" s="46"/>
      <c r="O100" s="54"/>
    </row>
    <row r="101" spans="1:15" ht="12.75" customHeight="1">
      <c r="A101" s="127">
        <v>5522</v>
      </c>
      <c r="B101" s="62" t="s">
        <v>152</v>
      </c>
      <c r="C101" s="39" t="s">
        <v>153</v>
      </c>
      <c r="D101" s="70" t="s">
        <v>33</v>
      </c>
      <c r="E101" s="67">
        <v>12</v>
      </c>
      <c r="F101" s="57">
        <v>5.35000625</v>
      </c>
      <c r="G101" s="57">
        <f t="shared" si="10"/>
        <v>5.35000625</v>
      </c>
      <c r="H101" s="42">
        <f t="shared" si="11"/>
        <v>0</v>
      </c>
      <c r="I101" s="71"/>
      <c r="J101" s="44"/>
      <c r="K101" s="37">
        <f t="shared" si="0"/>
        <v>0</v>
      </c>
      <c r="L101" s="37">
        <f t="shared" si="1"/>
        <v>0</v>
      </c>
      <c r="M101" s="48"/>
      <c r="N101" s="46"/>
      <c r="O101" s="54"/>
    </row>
    <row r="102" spans="1:15" ht="12.75">
      <c r="A102" s="127">
        <v>5522</v>
      </c>
      <c r="B102" s="39" t="s">
        <v>152</v>
      </c>
      <c r="C102" s="39" t="s">
        <v>154</v>
      </c>
      <c r="D102" s="70" t="s">
        <v>33</v>
      </c>
      <c r="E102" s="67">
        <v>12</v>
      </c>
      <c r="F102" s="57">
        <v>5.35000625</v>
      </c>
      <c r="G102" s="57">
        <f t="shared" si="10"/>
        <v>5.35000625</v>
      </c>
      <c r="H102" s="42">
        <f t="shared" si="11"/>
        <v>0</v>
      </c>
      <c r="I102" s="71"/>
      <c r="J102" s="44"/>
      <c r="K102" s="37">
        <f t="shared" si="0"/>
        <v>0</v>
      </c>
      <c r="L102" s="37">
        <f t="shared" si="1"/>
        <v>0</v>
      </c>
      <c r="M102" s="48"/>
      <c r="N102" s="46"/>
      <c r="O102" s="54"/>
    </row>
    <row r="103" spans="1:15" ht="12.75">
      <c r="A103" s="127">
        <v>5522</v>
      </c>
      <c r="B103" s="39" t="s">
        <v>155</v>
      </c>
      <c r="C103" s="39" t="s">
        <v>156</v>
      </c>
      <c r="D103" s="70" t="s">
        <v>33</v>
      </c>
      <c r="E103" s="67">
        <v>12</v>
      </c>
      <c r="F103" s="57">
        <v>5.35000625</v>
      </c>
      <c r="G103" s="57">
        <f t="shared" si="10"/>
        <v>5.35000625</v>
      </c>
      <c r="H103" s="42">
        <f t="shared" si="11"/>
        <v>0</v>
      </c>
      <c r="I103" s="71"/>
      <c r="J103" s="44"/>
      <c r="K103" s="37">
        <f t="shared" si="0"/>
        <v>0</v>
      </c>
      <c r="L103" s="37">
        <f t="shared" si="1"/>
        <v>0</v>
      </c>
      <c r="M103" s="48"/>
      <c r="N103" s="46"/>
      <c r="O103" s="54"/>
    </row>
    <row r="104" spans="1:15" ht="12.75">
      <c r="A104" s="128">
        <v>5523</v>
      </c>
      <c r="B104" s="90" t="s">
        <v>157</v>
      </c>
      <c r="C104" s="39" t="s">
        <v>158</v>
      </c>
      <c r="D104" s="70" t="s">
        <v>95</v>
      </c>
      <c r="E104" s="67">
        <v>12</v>
      </c>
      <c r="F104" s="57">
        <v>8.99</v>
      </c>
      <c r="G104" s="57">
        <f t="shared" si="10"/>
        <v>8.99</v>
      </c>
      <c r="H104" s="57">
        <f t="shared" si="11"/>
        <v>0</v>
      </c>
      <c r="I104" s="71"/>
      <c r="J104" s="44"/>
      <c r="K104" s="37">
        <f t="shared" si="0"/>
        <v>0</v>
      </c>
      <c r="L104" s="37">
        <f t="shared" si="1"/>
        <v>0</v>
      </c>
      <c r="M104" s="48"/>
      <c r="N104" s="46"/>
      <c r="O104" s="54"/>
    </row>
    <row r="105" spans="1:15" ht="12.75">
      <c r="A105" s="128">
        <v>5523</v>
      </c>
      <c r="B105" s="90" t="s">
        <v>159</v>
      </c>
      <c r="C105" s="39" t="s">
        <v>160</v>
      </c>
      <c r="D105" s="70" t="s">
        <v>95</v>
      </c>
      <c r="E105" s="67">
        <v>12</v>
      </c>
      <c r="F105" s="57">
        <v>8.99</v>
      </c>
      <c r="G105" s="57">
        <f t="shared" si="10"/>
        <v>8.99</v>
      </c>
      <c r="H105" s="57">
        <f t="shared" si="11"/>
        <v>0</v>
      </c>
      <c r="I105" s="71"/>
      <c r="J105" s="44"/>
      <c r="K105" s="37">
        <f t="shared" si="0"/>
        <v>0</v>
      </c>
      <c r="L105" s="37">
        <f t="shared" si="1"/>
        <v>0</v>
      </c>
      <c r="M105" s="48"/>
      <c r="N105" s="46"/>
      <c r="O105" s="54"/>
    </row>
    <row r="106" spans="1:15" ht="12.75">
      <c r="A106" s="128">
        <v>5523</v>
      </c>
      <c r="B106" s="90" t="s">
        <v>161</v>
      </c>
      <c r="C106" s="39" t="s">
        <v>151</v>
      </c>
      <c r="D106" s="70" t="s">
        <v>95</v>
      </c>
      <c r="E106" s="67">
        <v>12</v>
      </c>
      <c r="F106" s="57">
        <v>8.98915</v>
      </c>
      <c r="G106" s="57">
        <f t="shared" si="10"/>
        <v>8.98915</v>
      </c>
      <c r="H106" s="57">
        <f t="shared" si="11"/>
        <v>0</v>
      </c>
      <c r="I106" s="71"/>
      <c r="J106" s="44"/>
      <c r="K106" s="37">
        <f t="shared" si="0"/>
        <v>0</v>
      </c>
      <c r="L106" s="37">
        <f t="shared" si="1"/>
        <v>0</v>
      </c>
      <c r="M106" s="48"/>
      <c r="N106" s="46"/>
      <c r="O106" s="54"/>
    </row>
    <row r="107" spans="1:15" ht="12.75">
      <c r="A107" s="128">
        <v>5532</v>
      </c>
      <c r="B107" s="90"/>
      <c r="C107" s="39" t="s">
        <v>162</v>
      </c>
      <c r="D107" s="70" t="s">
        <v>33</v>
      </c>
      <c r="E107" s="67">
        <v>12</v>
      </c>
      <c r="F107" s="57">
        <v>8.48175</v>
      </c>
      <c r="G107" s="57">
        <f t="shared" si="10"/>
        <v>8.48175</v>
      </c>
      <c r="H107" s="57">
        <f t="shared" si="11"/>
        <v>0</v>
      </c>
      <c r="I107" s="71"/>
      <c r="J107" s="66"/>
      <c r="K107" s="37">
        <f t="shared" si="0"/>
        <v>0</v>
      </c>
      <c r="L107" s="37">
        <f t="shared" si="1"/>
        <v>0</v>
      </c>
      <c r="M107" s="48"/>
      <c r="N107" s="46"/>
      <c r="O107" s="54"/>
    </row>
    <row r="108" spans="1:15" ht="12.75">
      <c r="A108" s="127">
        <v>5776</v>
      </c>
      <c r="B108" s="39"/>
      <c r="C108" s="39" t="s">
        <v>163</v>
      </c>
      <c r="D108" s="71" t="s">
        <v>164</v>
      </c>
      <c r="E108" s="91">
        <v>6</v>
      </c>
      <c r="F108" s="57">
        <v>24.80625</v>
      </c>
      <c r="G108" s="42">
        <f t="shared" si="10"/>
        <v>24.80625</v>
      </c>
      <c r="H108" s="42">
        <f t="shared" si="11"/>
        <v>0</v>
      </c>
      <c r="I108" s="71"/>
      <c r="J108" s="44"/>
      <c r="K108" s="37">
        <f t="shared" si="0"/>
        <v>0</v>
      </c>
      <c r="L108" s="37">
        <f t="shared" si="1"/>
        <v>0</v>
      </c>
      <c r="M108" s="48"/>
      <c r="N108" s="46"/>
      <c r="O108" s="54"/>
    </row>
    <row r="109" spans="1:15" ht="12.75">
      <c r="A109" s="127">
        <v>5777</v>
      </c>
      <c r="B109" s="39"/>
      <c r="C109" s="39" t="s">
        <v>165</v>
      </c>
      <c r="D109" s="71" t="s">
        <v>166</v>
      </c>
      <c r="E109" s="91">
        <v>6</v>
      </c>
      <c r="F109" s="57">
        <v>28.246</v>
      </c>
      <c r="G109" s="42">
        <f t="shared" si="10"/>
        <v>28.246</v>
      </c>
      <c r="H109" s="42">
        <f t="shared" si="11"/>
        <v>0</v>
      </c>
      <c r="I109" s="71"/>
      <c r="J109" s="44"/>
      <c r="K109" s="37">
        <f t="shared" si="0"/>
        <v>0</v>
      </c>
      <c r="L109" s="37">
        <f t="shared" si="1"/>
        <v>0</v>
      </c>
      <c r="M109" s="48"/>
      <c r="N109" s="46"/>
      <c r="O109" s="54"/>
    </row>
    <row r="110" spans="1:15" ht="13.5" customHeight="1">
      <c r="A110" s="121" t="s">
        <v>167</v>
      </c>
      <c r="B110" s="121"/>
      <c r="C110" s="121"/>
      <c r="D110" s="121"/>
      <c r="E110" s="121"/>
      <c r="F110" s="36"/>
      <c r="G110" s="36"/>
      <c r="H110" s="36"/>
      <c r="I110" s="92"/>
      <c r="J110" s="53"/>
      <c r="K110" s="37">
        <f t="shared" si="0"/>
        <v>0</v>
      </c>
      <c r="L110" s="37">
        <f t="shared" si="1"/>
        <v>0</v>
      </c>
      <c r="M110" s="48"/>
      <c r="N110" s="46"/>
      <c r="O110" s="54"/>
    </row>
    <row r="111" spans="1:15" ht="12.75">
      <c r="A111" s="127">
        <v>5501</v>
      </c>
      <c r="B111" s="49"/>
      <c r="C111" s="39" t="s">
        <v>168</v>
      </c>
      <c r="D111" s="49" t="s">
        <v>91</v>
      </c>
      <c r="E111" s="49">
        <v>16</v>
      </c>
      <c r="F111" s="41">
        <v>7.1521875</v>
      </c>
      <c r="G111" s="42">
        <f>F111*(1-$G$2%)</f>
        <v>7.1521875</v>
      </c>
      <c r="H111" s="42">
        <f>G111*$H$2</f>
        <v>0</v>
      </c>
      <c r="I111" s="71"/>
      <c r="J111" s="44"/>
      <c r="K111" s="37">
        <f t="shared" si="0"/>
        <v>0</v>
      </c>
      <c r="L111" s="37">
        <f t="shared" si="1"/>
        <v>0</v>
      </c>
      <c r="M111" s="48"/>
      <c r="N111" s="46"/>
      <c r="O111" s="54"/>
    </row>
    <row r="112" spans="1:30" s="94" customFormat="1" ht="13.5" customHeight="1">
      <c r="A112" s="121" t="s">
        <v>169</v>
      </c>
      <c r="B112" s="121"/>
      <c r="C112" s="121"/>
      <c r="D112" s="121"/>
      <c r="E112" s="121"/>
      <c r="F112" s="36"/>
      <c r="G112" s="36"/>
      <c r="H112" s="36"/>
      <c r="I112" s="92"/>
      <c r="J112" s="44"/>
      <c r="K112" s="37">
        <f t="shared" si="0"/>
        <v>0</v>
      </c>
      <c r="L112" s="37">
        <f t="shared" si="1"/>
        <v>0</v>
      </c>
      <c r="M112" s="48"/>
      <c r="N112" s="46"/>
      <c r="O112" s="54"/>
      <c r="P112" s="93"/>
      <c r="Q112" s="93"/>
      <c r="R112" s="93"/>
      <c r="S112" s="93"/>
      <c r="T112" s="93"/>
      <c r="U112" s="93"/>
      <c r="V112" s="93"/>
      <c r="W112" s="93"/>
      <c r="X112" s="93"/>
      <c r="Y112" s="93"/>
      <c r="Z112" s="93"/>
      <c r="AA112" s="93"/>
      <c r="AB112" s="93"/>
      <c r="AC112" s="93"/>
      <c r="AD112" s="93"/>
    </row>
    <row r="113" spans="1:16" s="9" customFormat="1" ht="12.75">
      <c r="A113" s="129">
        <v>5593</v>
      </c>
      <c r="B113" s="39">
        <v>151</v>
      </c>
      <c r="C113" s="39" t="s">
        <v>170</v>
      </c>
      <c r="D113" s="49">
        <v>0.3</v>
      </c>
      <c r="E113" s="49">
        <v>12</v>
      </c>
      <c r="F113" s="95">
        <v>6.15</v>
      </c>
      <c r="G113" s="80">
        <f aca="true" t="shared" si="12" ref="G113:G120">F113*(1-$G$2%)</f>
        <v>6.15</v>
      </c>
      <c r="H113" s="80">
        <f aca="true" t="shared" si="13" ref="H113:H120">G113*$H$2</f>
        <v>0</v>
      </c>
      <c r="I113" s="96"/>
      <c r="J113" s="97"/>
      <c r="K113" s="37">
        <f t="shared" si="0"/>
        <v>0</v>
      </c>
      <c r="L113" s="37">
        <f t="shared" si="1"/>
        <v>0</v>
      </c>
      <c r="M113" s="48"/>
      <c r="N113" s="48"/>
      <c r="O113" s="98"/>
      <c r="P113" s="98"/>
    </row>
    <row r="114" spans="1:16" s="9" customFormat="1" ht="12.75">
      <c r="A114" s="129">
        <v>55915</v>
      </c>
      <c r="B114" s="99"/>
      <c r="C114" s="99" t="s">
        <v>171</v>
      </c>
      <c r="D114" s="100">
        <v>0.3</v>
      </c>
      <c r="E114" s="100">
        <v>20</v>
      </c>
      <c r="F114" s="101">
        <v>4.063888888888888</v>
      </c>
      <c r="G114" s="102">
        <f t="shared" si="12"/>
        <v>4.063888888888888</v>
      </c>
      <c r="H114" s="102">
        <f t="shared" si="13"/>
        <v>0</v>
      </c>
      <c r="I114" s="96"/>
      <c r="J114" s="97"/>
      <c r="K114" s="37">
        <f t="shared" si="0"/>
        <v>0</v>
      </c>
      <c r="L114" s="37">
        <f t="shared" si="1"/>
        <v>0</v>
      </c>
      <c r="M114" s="48"/>
      <c r="N114" s="48"/>
      <c r="O114" s="98"/>
      <c r="P114" s="98"/>
    </row>
    <row r="115" spans="1:15" ht="12.75">
      <c r="A115" s="127">
        <v>55936</v>
      </c>
      <c r="B115" s="62"/>
      <c r="C115" s="39" t="s">
        <v>172</v>
      </c>
      <c r="D115" s="71" t="s">
        <v>173</v>
      </c>
      <c r="E115" s="71">
        <v>100</v>
      </c>
      <c r="F115" s="41">
        <v>2.5761000000000003</v>
      </c>
      <c r="G115" s="42">
        <f t="shared" si="12"/>
        <v>2.5761000000000003</v>
      </c>
      <c r="H115" s="42">
        <f t="shared" si="13"/>
        <v>0</v>
      </c>
      <c r="I115" s="103"/>
      <c r="J115" s="44"/>
      <c r="K115" s="37">
        <f t="shared" si="0"/>
        <v>0</v>
      </c>
      <c r="L115" s="37">
        <f t="shared" si="1"/>
        <v>0</v>
      </c>
      <c r="M115" s="48"/>
      <c r="N115" s="46"/>
      <c r="O115" s="54"/>
    </row>
    <row r="116" spans="1:15" ht="12.75" customHeight="1">
      <c r="A116" s="127">
        <v>5594</v>
      </c>
      <c r="B116" s="39"/>
      <c r="C116" s="104" t="s">
        <v>174</v>
      </c>
      <c r="D116" s="71" t="s">
        <v>175</v>
      </c>
      <c r="E116" s="71">
        <v>14</v>
      </c>
      <c r="F116" s="41">
        <v>5.859</v>
      </c>
      <c r="G116" s="42">
        <f t="shared" si="12"/>
        <v>5.859</v>
      </c>
      <c r="H116" s="42">
        <f t="shared" si="13"/>
        <v>0</v>
      </c>
      <c r="I116" s="103"/>
      <c r="J116" s="44"/>
      <c r="K116" s="37">
        <f t="shared" si="0"/>
        <v>0</v>
      </c>
      <c r="L116" s="37">
        <f t="shared" si="1"/>
        <v>0</v>
      </c>
      <c r="M116" s="48"/>
      <c r="N116" s="54"/>
      <c r="O116" s="54"/>
    </row>
    <row r="117" spans="1:15" ht="12.75">
      <c r="A117" s="127">
        <v>5596</v>
      </c>
      <c r="B117" s="39"/>
      <c r="C117" s="39" t="s">
        <v>176</v>
      </c>
      <c r="D117" s="49" t="s">
        <v>175</v>
      </c>
      <c r="E117" s="71">
        <v>14</v>
      </c>
      <c r="F117" s="41">
        <v>5.859</v>
      </c>
      <c r="G117" s="42">
        <f t="shared" si="12"/>
        <v>5.859</v>
      </c>
      <c r="H117" s="42">
        <f t="shared" si="13"/>
        <v>0</v>
      </c>
      <c r="I117" s="105"/>
      <c r="J117" s="44"/>
      <c r="K117" s="37">
        <f t="shared" si="0"/>
        <v>0</v>
      </c>
      <c r="L117" s="37">
        <f t="shared" si="1"/>
        <v>0</v>
      </c>
      <c r="M117" s="48"/>
      <c r="N117" s="54"/>
      <c r="O117" s="54"/>
    </row>
    <row r="118" spans="1:15" ht="24">
      <c r="A118" s="127">
        <v>5597</v>
      </c>
      <c r="B118" s="39"/>
      <c r="C118" s="39" t="s">
        <v>177</v>
      </c>
      <c r="D118" s="71" t="s">
        <v>178</v>
      </c>
      <c r="E118" s="71">
        <v>10</v>
      </c>
      <c r="F118" s="41">
        <v>8.512</v>
      </c>
      <c r="G118" s="42">
        <f t="shared" si="12"/>
        <v>8.512</v>
      </c>
      <c r="H118" s="42">
        <f t="shared" si="13"/>
        <v>0</v>
      </c>
      <c r="I118" s="105"/>
      <c r="J118" s="44"/>
      <c r="K118" s="37">
        <f t="shared" si="0"/>
        <v>0</v>
      </c>
      <c r="L118" s="37">
        <f t="shared" si="1"/>
        <v>0</v>
      </c>
      <c r="M118" s="48"/>
      <c r="N118" s="54"/>
      <c r="O118" s="54"/>
    </row>
    <row r="119" spans="1:15" ht="12.75">
      <c r="A119" s="127">
        <v>5600</v>
      </c>
      <c r="B119" s="39"/>
      <c r="C119" s="39" t="s">
        <v>179</v>
      </c>
      <c r="D119" s="71" t="s">
        <v>180</v>
      </c>
      <c r="E119" s="71">
        <v>10</v>
      </c>
      <c r="F119" s="41">
        <v>9.3</v>
      </c>
      <c r="G119" s="42">
        <f t="shared" si="12"/>
        <v>9.3</v>
      </c>
      <c r="H119" s="42">
        <f t="shared" si="13"/>
        <v>0</v>
      </c>
      <c r="I119" s="105"/>
      <c r="J119" s="44"/>
      <c r="K119" s="37">
        <f t="shared" si="0"/>
        <v>0</v>
      </c>
      <c r="L119" s="37">
        <f t="shared" si="1"/>
        <v>0</v>
      </c>
      <c r="M119" s="48"/>
      <c r="N119" s="54"/>
      <c r="O119" s="54"/>
    </row>
    <row r="120" spans="1:15" ht="12.75">
      <c r="A120" s="127" t="s">
        <v>181</v>
      </c>
      <c r="B120" s="39"/>
      <c r="C120" s="39" t="s">
        <v>182</v>
      </c>
      <c r="D120" s="71" t="s">
        <v>183</v>
      </c>
      <c r="E120" s="71" t="s">
        <v>183</v>
      </c>
      <c r="F120" s="41">
        <v>0.1</v>
      </c>
      <c r="G120" s="42">
        <f t="shared" si="12"/>
        <v>0.1</v>
      </c>
      <c r="H120" s="42">
        <f t="shared" si="13"/>
        <v>0</v>
      </c>
      <c r="I120" s="105"/>
      <c r="J120" s="44"/>
      <c r="K120" s="37">
        <f t="shared" si="0"/>
        <v>0</v>
      </c>
      <c r="L120" s="37">
        <f t="shared" si="1"/>
        <v>0</v>
      </c>
      <c r="M120" s="48"/>
      <c r="N120" s="54"/>
      <c r="O120" s="54"/>
    </row>
    <row r="121" spans="1:15" ht="12.75" customHeight="1">
      <c r="A121" s="121" t="s">
        <v>184</v>
      </c>
      <c r="B121" s="121"/>
      <c r="C121" s="121"/>
      <c r="D121" s="121"/>
      <c r="E121" s="121"/>
      <c r="F121" s="36"/>
      <c r="G121" s="36"/>
      <c r="H121" s="36"/>
      <c r="I121" s="36"/>
      <c r="J121" s="53"/>
      <c r="K121" s="37">
        <f t="shared" si="0"/>
        <v>0</v>
      </c>
      <c r="L121" s="37">
        <f t="shared" si="1"/>
        <v>0</v>
      </c>
      <c r="M121" s="48"/>
      <c r="N121" s="46"/>
      <c r="O121" s="54"/>
    </row>
    <row r="122" spans="1:15" ht="12.75">
      <c r="A122" s="127">
        <v>5581</v>
      </c>
      <c r="B122" s="39" t="s">
        <v>185</v>
      </c>
      <c r="C122" s="39" t="s">
        <v>186</v>
      </c>
      <c r="D122" s="67" t="s">
        <v>50</v>
      </c>
      <c r="E122" s="67">
        <v>6</v>
      </c>
      <c r="F122" s="95">
        <v>4.619</v>
      </c>
      <c r="G122" s="80">
        <f aca="true" t="shared" si="14" ref="G122:G128">F122*(1-$G$2%)</f>
        <v>4.619</v>
      </c>
      <c r="H122" s="80">
        <f aca="true" t="shared" si="15" ref="H122:H128">G122*$H$2</f>
        <v>0</v>
      </c>
      <c r="I122" s="106"/>
      <c r="J122" s="44"/>
      <c r="K122" s="37">
        <f t="shared" si="0"/>
        <v>0</v>
      </c>
      <c r="L122" s="37">
        <f t="shared" si="1"/>
        <v>0</v>
      </c>
      <c r="M122" s="48"/>
      <c r="N122" s="46"/>
      <c r="O122" s="54"/>
    </row>
    <row r="123" spans="1:15" ht="12.75">
      <c r="A123" s="127">
        <v>5581</v>
      </c>
      <c r="B123" s="39" t="s">
        <v>187</v>
      </c>
      <c r="C123" s="39" t="s">
        <v>188</v>
      </c>
      <c r="D123" s="67" t="s">
        <v>50</v>
      </c>
      <c r="E123" s="67">
        <v>6</v>
      </c>
      <c r="F123" s="95">
        <v>4.619</v>
      </c>
      <c r="G123" s="80">
        <f t="shared" si="14"/>
        <v>4.619</v>
      </c>
      <c r="H123" s="80">
        <f t="shared" si="15"/>
        <v>0</v>
      </c>
      <c r="I123" s="106"/>
      <c r="J123" s="44"/>
      <c r="K123" s="37">
        <f t="shared" si="0"/>
        <v>0</v>
      </c>
      <c r="L123" s="37">
        <f t="shared" si="1"/>
        <v>0</v>
      </c>
      <c r="M123" s="48"/>
      <c r="N123" s="46"/>
      <c r="O123" s="54"/>
    </row>
    <row r="124" spans="1:15" ht="12.75">
      <c r="A124" s="127">
        <v>5581</v>
      </c>
      <c r="B124" s="39" t="s">
        <v>189</v>
      </c>
      <c r="C124" s="39" t="s">
        <v>190</v>
      </c>
      <c r="D124" s="67" t="s">
        <v>50</v>
      </c>
      <c r="E124" s="67">
        <v>6</v>
      </c>
      <c r="F124" s="95">
        <v>4.619</v>
      </c>
      <c r="G124" s="80">
        <f t="shared" si="14"/>
        <v>4.619</v>
      </c>
      <c r="H124" s="80">
        <f t="shared" si="15"/>
        <v>0</v>
      </c>
      <c r="I124" s="106"/>
      <c r="J124" s="44"/>
      <c r="K124" s="37">
        <f t="shared" si="0"/>
        <v>0</v>
      </c>
      <c r="L124" s="37">
        <f t="shared" si="1"/>
        <v>0</v>
      </c>
      <c r="M124" s="48"/>
      <c r="N124" s="46"/>
      <c r="O124" s="54"/>
    </row>
    <row r="125" spans="1:15" ht="12.75">
      <c r="A125" s="127">
        <v>5582</v>
      </c>
      <c r="B125" s="39" t="s">
        <v>191</v>
      </c>
      <c r="C125" s="73" t="s">
        <v>192</v>
      </c>
      <c r="D125" s="71" t="s">
        <v>50</v>
      </c>
      <c r="E125" s="71">
        <v>12</v>
      </c>
      <c r="F125" s="41">
        <v>2.7192125</v>
      </c>
      <c r="G125" s="57">
        <f t="shared" si="14"/>
        <v>2.7192125</v>
      </c>
      <c r="H125" s="42">
        <f t="shared" si="15"/>
        <v>0</v>
      </c>
      <c r="I125" s="105"/>
      <c r="J125" s="44"/>
      <c r="K125" s="37">
        <f t="shared" si="0"/>
        <v>0</v>
      </c>
      <c r="L125" s="37">
        <f t="shared" si="1"/>
        <v>0</v>
      </c>
      <c r="M125" s="45"/>
      <c r="N125" s="46"/>
      <c r="O125" s="54"/>
    </row>
    <row r="126" spans="1:15" ht="12.75">
      <c r="A126" s="127">
        <v>5583</v>
      </c>
      <c r="B126" s="39"/>
      <c r="C126" s="73" t="s">
        <v>193</v>
      </c>
      <c r="D126" s="71" t="s">
        <v>50</v>
      </c>
      <c r="E126" s="71">
        <v>12</v>
      </c>
      <c r="F126" s="41">
        <v>2.64584375</v>
      </c>
      <c r="G126" s="57">
        <f t="shared" si="14"/>
        <v>2.64584375</v>
      </c>
      <c r="H126" s="42">
        <f t="shared" si="15"/>
        <v>0</v>
      </c>
      <c r="I126" s="105"/>
      <c r="J126" s="44"/>
      <c r="K126" s="37">
        <f t="shared" si="0"/>
        <v>0</v>
      </c>
      <c r="L126" s="37">
        <f t="shared" si="1"/>
        <v>0</v>
      </c>
      <c r="M126" s="45"/>
      <c r="N126" s="46"/>
      <c r="O126" s="54"/>
    </row>
    <row r="127" spans="1:15" ht="12.75">
      <c r="A127" s="127" t="s">
        <v>194</v>
      </c>
      <c r="B127" s="39"/>
      <c r="C127" s="39" t="s">
        <v>195</v>
      </c>
      <c r="D127" s="107" t="s">
        <v>180</v>
      </c>
      <c r="E127" s="107" t="s">
        <v>196</v>
      </c>
      <c r="F127" s="108">
        <v>0.86856</v>
      </c>
      <c r="G127" s="42">
        <f t="shared" si="14"/>
        <v>0.86856</v>
      </c>
      <c r="H127" s="42">
        <f t="shared" si="15"/>
        <v>0</v>
      </c>
      <c r="I127" s="109"/>
      <c r="J127" s="44"/>
      <c r="K127" s="37">
        <f t="shared" si="0"/>
        <v>0</v>
      </c>
      <c r="L127" s="37">
        <f t="shared" si="1"/>
        <v>0</v>
      </c>
      <c r="M127" s="53"/>
      <c r="N127" s="46"/>
      <c r="O127" s="54"/>
    </row>
    <row r="128" spans="1:15" ht="12.75">
      <c r="A128" s="127" t="s">
        <v>197</v>
      </c>
      <c r="B128" s="39" t="s">
        <v>198</v>
      </c>
      <c r="C128" s="39" t="s">
        <v>199</v>
      </c>
      <c r="D128" s="107" t="s">
        <v>180</v>
      </c>
      <c r="E128" s="107" t="s">
        <v>196</v>
      </c>
      <c r="F128" s="108">
        <v>0.67</v>
      </c>
      <c r="G128" s="42">
        <f t="shared" si="14"/>
        <v>0.67</v>
      </c>
      <c r="H128" s="42">
        <f t="shared" si="15"/>
        <v>0</v>
      </c>
      <c r="I128" s="109"/>
      <c r="J128" s="44"/>
      <c r="K128" s="37">
        <f t="shared" si="0"/>
        <v>0</v>
      </c>
      <c r="L128" s="37">
        <f t="shared" si="1"/>
        <v>0</v>
      </c>
      <c r="M128" s="53"/>
      <c r="N128" s="46"/>
      <c r="O128" s="54"/>
    </row>
    <row r="129" spans="1:14" ht="13.5" customHeight="1">
      <c r="A129" s="121" t="s">
        <v>200</v>
      </c>
      <c r="B129" s="121"/>
      <c r="C129" s="121"/>
      <c r="D129" s="121"/>
      <c r="E129" s="121"/>
      <c r="F129" s="110"/>
      <c r="G129" s="36"/>
      <c r="H129" s="36"/>
      <c r="I129" s="33"/>
      <c r="J129" s="53"/>
      <c r="K129" s="37">
        <f t="shared" si="0"/>
        <v>0</v>
      </c>
      <c r="L129" s="37">
        <f t="shared" si="1"/>
        <v>0</v>
      </c>
      <c r="M129" s="53"/>
      <c r="N129" s="46"/>
    </row>
    <row r="130" spans="1:14" ht="13.5" customHeight="1">
      <c r="A130" s="122" t="s">
        <v>201</v>
      </c>
      <c r="B130" s="122"/>
      <c r="C130" s="122"/>
      <c r="D130" s="122"/>
      <c r="E130" s="122"/>
      <c r="F130" s="111"/>
      <c r="G130" s="36"/>
      <c r="H130" s="36"/>
      <c r="I130" s="112"/>
      <c r="J130" s="53"/>
      <c r="K130" s="37">
        <f t="shared" si="0"/>
        <v>0</v>
      </c>
      <c r="L130" s="37">
        <f t="shared" si="1"/>
        <v>0</v>
      </c>
      <c r="M130" s="53"/>
      <c r="N130" s="46"/>
    </row>
    <row r="131" spans="1:16" ht="12.75">
      <c r="A131" s="127">
        <v>5585</v>
      </c>
      <c r="B131" s="39" t="s">
        <v>202</v>
      </c>
      <c r="C131" s="39" t="s">
        <v>203</v>
      </c>
      <c r="D131" s="71"/>
      <c r="E131" s="71">
        <v>1</v>
      </c>
      <c r="F131" s="113">
        <v>49679.99999999999</v>
      </c>
      <c r="G131" s="42">
        <f aca="true" t="shared" si="16" ref="G131:G136">F131</f>
        <v>49679.99999999999</v>
      </c>
      <c r="H131" s="42">
        <f aca="true" t="shared" si="17" ref="H131:H136">G131*$H$2</f>
        <v>0</v>
      </c>
      <c r="I131" s="71"/>
      <c r="J131" s="53"/>
      <c r="K131" s="37">
        <f>G131*I131</f>
        <v>0</v>
      </c>
      <c r="L131" s="37"/>
      <c r="M131" s="53"/>
      <c r="N131" s="46"/>
      <c r="O131" s="76"/>
      <c r="P131" s="76"/>
    </row>
    <row r="132" spans="1:16" ht="12.75">
      <c r="A132" s="127">
        <v>5586</v>
      </c>
      <c r="B132" s="39"/>
      <c r="C132" s="39" t="s">
        <v>204</v>
      </c>
      <c r="D132" s="71"/>
      <c r="E132" s="71">
        <v>1</v>
      </c>
      <c r="F132" s="113">
        <v>55650</v>
      </c>
      <c r="G132" s="42">
        <f t="shared" si="16"/>
        <v>55650</v>
      </c>
      <c r="H132" s="42">
        <f t="shared" si="17"/>
        <v>0</v>
      </c>
      <c r="I132" s="71"/>
      <c r="J132" s="53"/>
      <c r="K132" s="37">
        <f>G132*I132</f>
        <v>0</v>
      </c>
      <c r="L132" s="37"/>
      <c r="M132" s="53"/>
      <c r="N132" s="46"/>
      <c r="O132" s="76"/>
      <c r="P132" s="76"/>
    </row>
    <row r="133" spans="1:16" ht="12.75">
      <c r="A133" s="127" t="s">
        <v>205</v>
      </c>
      <c r="B133" s="39"/>
      <c r="C133" s="39" t="s">
        <v>206</v>
      </c>
      <c r="D133" s="71"/>
      <c r="E133" s="71">
        <v>1</v>
      </c>
      <c r="F133" s="108">
        <v>23.167223529411768</v>
      </c>
      <c r="G133" s="42">
        <f t="shared" si="16"/>
        <v>23.167223529411768</v>
      </c>
      <c r="H133" s="42">
        <f t="shared" si="17"/>
        <v>0</v>
      </c>
      <c r="I133" s="71"/>
      <c r="J133" s="53"/>
      <c r="K133" s="37">
        <f>H133*I133</f>
        <v>0</v>
      </c>
      <c r="L133" s="37">
        <f>G133*I133</f>
        <v>0</v>
      </c>
      <c r="M133" s="53"/>
      <c r="N133" s="46"/>
      <c r="O133" s="76"/>
      <c r="P133" s="76"/>
    </row>
    <row r="134" spans="1:14" ht="12.75">
      <c r="A134" s="130" t="s">
        <v>207</v>
      </c>
      <c r="B134" s="39" t="s">
        <v>207</v>
      </c>
      <c r="C134" s="39" t="s">
        <v>208</v>
      </c>
      <c r="D134" s="71"/>
      <c r="E134" s="71">
        <v>1</v>
      </c>
      <c r="F134" s="108">
        <v>146.37254117647058</v>
      </c>
      <c r="G134" s="42">
        <f t="shared" si="16"/>
        <v>146.37254117647058</v>
      </c>
      <c r="H134" s="42">
        <f t="shared" si="17"/>
        <v>0</v>
      </c>
      <c r="I134" s="71"/>
      <c r="J134" s="114"/>
      <c r="K134" s="37">
        <f>H134*I134</f>
        <v>0</v>
      </c>
      <c r="L134" s="37">
        <f>G134*I134</f>
        <v>0</v>
      </c>
      <c r="M134" s="48"/>
      <c r="N134" s="46"/>
    </row>
    <row r="135" spans="1:13" ht="12.75">
      <c r="A135" s="130" t="s">
        <v>209</v>
      </c>
      <c r="B135" s="39" t="s">
        <v>209</v>
      </c>
      <c r="C135" s="39" t="s">
        <v>210</v>
      </c>
      <c r="D135" s="71"/>
      <c r="E135" s="71">
        <v>1</v>
      </c>
      <c r="F135" s="108">
        <v>60.14117647058823</v>
      </c>
      <c r="G135" s="42">
        <f t="shared" si="16"/>
        <v>60.14117647058823</v>
      </c>
      <c r="H135" s="42">
        <f t="shared" si="17"/>
        <v>0</v>
      </c>
      <c r="I135" s="71"/>
      <c r="J135" s="114"/>
      <c r="K135" s="37">
        <f>H135*I135</f>
        <v>0</v>
      </c>
      <c r="L135" s="37">
        <f>G135*I135</f>
        <v>0</v>
      </c>
      <c r="M135" s="48"/>
    </row>
    <row r="136" spans="1:13" ht="12.75">
      <c r="A136" s="130" t="s">
        <v>211</v>
      </c>
      <c r="B136" s="39" t="s">
        <v>212</v>
      </c>
      <c r="C136" s="39" t="s">
        <v>213</v>
      </c>
      <c r="D136" s="71"/>
      <c r="E136" s="71">
        <v>1</v>
      </c>
      <c r="F136" s="108">
        <v>8.026588235294119</v>
      </c>
      <c r="G136" s="42">
        <f t="shared" si="16"/>
        <v>8.026588235294119</v>
      </c>
      <c r="H136" s="42">
        <f t="shared" si="17"/>
        <v>0</v>
      </c>
      <c r="I136" s="71"/>
      <c r="J136" s="114"/>
      <c r="K136" s="37">
        <f>H136*I136</f>
        <v>0</v>
      </c>
      <c r="L136" s="37">
        <f>G136*I136</f>
        <v>0</v>
      </c>
      <c r="M136" s="48"/>
    </row>
    <row r="137" spans="1:30" s="59" customFormat="1" ht="12.75">
      <c r="A137" s="124"/>
      <c r="B137" s="115"/>
      <c r="C137" s="115"/>
      <c r="D137" s="115"/>
      <c r="E137" s="115"/>
      <c r="F137" s="116"/>
      <c r="G137" s="116"/>
      <c r="H137" s="116"/>
      <c r="I137" s="117"/>
      <c r="J137" s="117"/>
      <c r="K137" s="118"/>
      <c r="L137" s="119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</row>
  </sheetData>
  <sheetProtection selectLockedCells="1" selectUnlockedCells="1"/>
  <mergeCells count="11">
    <mergeCell ref="A110:E110"/>
    <mergeCell ref="A112:E112"/>
    <mergeCell ref="A121:E121"/>
    <mergeCell ref="A129:E129"/>
    <mergeCell ref="A130:E130"/>
    <mergeCell ref="A2:E2"/>
    <mergeCell ref="A4:E4"/>
    <mergeCell ref="A12:E12"/>
    <mergeCell ref="A32:E32"/>
    <mergeCell ref="A58:E58"/>
    <mergeCell ref="A97:E97"/>
  </mergeCells>
  <printOptions/>
  <pageMargins left="0.19652777777777777" right="0.15763888888888888" top="0.27569444444444446" bottom="0.39375" header="0.5118055555555555" footer="0.5118055555555555"/>
  <pageSetup horizontalDpi="300" verticalDpi="300" orientation="portrait" paperSize="9" scale="62"/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Василий Платонов</cp:lastModifiedBy>
  <dcterms:modified xsi:type="dcterms:W3CDTF">2023-05-26T13:04:56Z</dcterms:modified>
  <cp:category/>
  <cp:version/>
  <cp:contentType/>
  <cp:contentStatus/>
</cp:coreProperties>
</file>